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adamcova\AppData\Local\Microsoft\Windows\INetCache\Content.Outlook\JYYC57I5\"/>
    </mc:Choice>
  </mc:AlternateContent>
  <xr:revisionPtr revIDLastSave="0" documentId="13_ncr:1_{3DA0E81C-E6EE-43E6-AA56-E5076EDC90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kový list 24-25 BC" sheetId="4" r:id="rId1"/>
  </sheets>
  <definedNames>
    <definedName name="_xlnm.Print_Titles" localSheetId="0">'Ponukový list 24-25 BC'!$12:$13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4" l="1"/>
  <c r="G129" i="4" s="1"/>
  <c r="K129" i="4"/>
  <c r="F153" i="4"/>
  <c r="J153" i="4" s="1"/>
  <c r="F148" i="4"/>
  <c r="G148" i="4" s="1"/>
  <c r="K153" i="4"/>
  <c r="K148" i="4"/>
  <c r="F136" i="4"/>
  <c r="J136" i="4" s="1"/>
  <c r="G136" i="4"/>
  <c r="K136" i="4"/>
  <c r="F119" i="4"/>
  <c r="G119" i="4" s="1"/>
  <c r="K119" i="4"/>
  <c r="F47" i="4"/>
  <c r="G47" i="4" s="1"/>
  <c r="K47" i="4"/>
  <c r="F132" i="4"/>
  <c r="J132" i="4" s="1"/>
  <c r="K132" i="4"/>
  <c r="F99" i="4"/>
  <c r="J99" i="4" s="1"/>
  <c r="K99" i="4"/>
  <c r="F147" i="4"/>
  <c r="J147" i="4" s="1"/>
  <c r="K147" i="4"/>
  <c r="F144" i="4"/>
  <c r="J144" i="4" s="1"/>
  <c r="K144" i="4"/>
  <c r="F145" i="4"/>
  <c r="J145" i="4" s="1"/>
  <c r="K145" i="4"/>
  <c r="F146" i="4"/>
  <c r="J146" i="4" s="1"/>
  <c r="K146" i="4"/>
  <c r="F162" i="4"/>
  <c r="J162" i="4" s="1"/>
  <c r="K162" i="4"/>
  <c r="K152" i="4"/>
  <c r="F152" i="4"/>
  <c r="J152" i="4" s="1"/>
  <c r="F134" i="4"/>
  <c r="J134" i="4" s="1"/>
  <c r="K134" i="4"/>
  <c r="F135" i="4"/>
  <c r="J135" i="4" s="1"/>
  <c r="K135" i="4"/>
  <c r="J129" i="4" l="1"/>
  <c r="G153" i="4"/>
  <c r="J148" i="4"/>
  <c r="G162" i="4"/>
  <c r="J119" i="4"/>
  <c r="J47" i="4"/>
  <c r="G144" i="4"/>
  <c r="G132" i="4"/>
  <c r="G147" i="4"/>
  <c r="G99" i="4"/>
  <c r="G145" i="4"/>
  <c r="G135" i="4"/>
  <c r="G146" i="4"/>
  <c r="G152" i="4"/>
  <c r="G134" i="4"/>
  <c r="K128" i="4" l="1"/>
  <c r="F128" i="4"/>
  <c r="J128" i="4" s="1"/>
  <c r="K127" i="4"/>
  <c r="F127" i="4"/>
  <c r="J127" i="4" s="1"/>
  <c r="K114" i="4"/>
  <c r="F114" i="4"/>
  <c r="J114" i="4" s="1"/>
  <c r="K113" i="4"/>
  <c r="F113" i="4"/>
  <c r="J113" i="4" s="1"/>
  <c r="K112" i="4"/>
  <c r="F112" i="4"/>
  <c r="J112" i="4" s="1"/>
  <c r="K111" i="4"/>
  <c r="F111" i="4"/>
  <c r="J111" i="4" s="1"/>
  <c r="K96" i="4"/>
  <c r="F96" i="4"/>
  <c r="J96" i="4" s="1"/>
  <c r="K103" i="4"/>
  <c r="F103" i="4"/>
  <c r="J103" i="4" s="1"/>
  <c r="K67" i="4"/>
  <c r="F67" i="4"/>
  <c r="J67" i="4" s="1"/>
  <c r="F30" i="4"/>
  <c r="J30" i="4" s="1"/>
  <c r="K30" i="4"/>
  <c r="F76" i="4"/>
  <c r="J76" i="4" s="1"/>
  <c r="K76" i="4"/>
  <c r="G127" i="4" l="1"/>
  <c r="G128" i="4"/>
  <c r="G111" i="4"/>
  <c r="G112" i="4"/>
  <c r="G30" i="4"/>
  <c r="G114" i="4"/>
  <c r="G113" i="4"/>
  <c r="G96" i="4"/>
  <c r="G103" i="4"/>
  <c r="G76" i="4"/>
  <c r="G67" i="4"/>
  <c r="F36" i="4"/>
  <c r="G36" i="4" s="1"/>
  <c r="K36" i="4"/>
  <c r="J36" i="4" l="1"/>
  <c r="K158" i="4" l="1"/>
  <c r="F158" i="4"/>
  <c r="J158" i="4" s="1"/>
  <c r="K161" i="4"/>
  <c r="F161" i="4"/>
  <c r="J161" i="4" s="1"/>
  <c r="K151" i="4"/>
  <c r="F151" i="4"/>
  <c r="J151" i="4" s="1"/>
  <c r="K143" i="4"/>
  <c r="F143" i="4"/>
  <c r="J143" i="4" s="1"/>
  <c r="K125" i="4"/>
  <c r="F125" i="4"/>
  <c r="J125" i="4" s="1"/>
  <c r="K122" i="4"/>
  <c r="F122" i="4"/>
  <c r="J122" i="4" s="1"/>
  <c r="K117" i="4"/>
  <c r="F117" i="4"/>
  <c r="J117" i="4" s="1"/>
  <c r="K110" i="4"/>
  <c r="F110" i="4"/>
  <c r="J110" i="4" s="1"/>
  <c r="K92" i="4"/>
  <c r="F92" i="4"/>
  <c r="J92" i="4" s="1"/>
  <c r="K89" i="4"/>
  <c r="F89" i="4"/>
  <c r="J89" i="4" s="1"/>
  <c r="K87" i="4"/>
  <c r="F87" i="4"/>
  <c r="J87" i="4" s="1"/>
  <c r="K62" i="4"/>
  <c r="F62" i="4"/>
  <c r="J62" i="4" s="1"/>
  <c r="K58" i="4"/>
  <c r="F58" i="4"/>
  <c r="J58" i="4" s="1"/>
  <c r="K55" i="4"/>
  <c r="F55" i="4"/>
  <c r="J55" i="4" s="1"/>
  <c r="K53" i="4"/>
  <c r="F53" i="4"/>
  <c r="J53" i="4" s="1"/>
  <c r="F26" i="4"/>
  <c r="G26" i="4" s="1"/>
  <c r="K26" i="4"/>
  <c r="F19" i="4"/>
  <c r="G19" i="4" s="1"/>
  <c r="K19" i="4"/>
  <c r="K118" i="4"/>
  <c r="F118" i="4"/>
  <c r="J118" i="4" s="1"/>
  <c r="F65" i="4"/>
  <c r="J65" i="4" s="1"/>
  <c r="K65" i="4"/>
  <c r="F66" i="4"/>
  <c r="J66" i="4" s="1"/>
  <c r="K66" i="4"/>
  <c r="F63" i="4"/>
  <c r="J63" i="4" s="1"/>
  <c r="K63" i="4"/>
  <c r="F64" i="4"/>
  <c r="J64" i="4" s="1"/>
  <c r="K64" i="4"/>
  <c r="F14" i="4"/>
  <c r="J14" i="4" s="1"/>
  <c r="K14" i="4"/>
  <c r="F15" i="4"/>
  <c r="J15" i="4" s="1"/>
  <c r="K15" i="4"/>
  <c r="F16" i="4"/>
  <c r="J16" i="4" s="1"/>
  <c r="K16" i="4"/>
  <c r="K12" i="4"/>
  <c r="K95" i="4"/>
  <c r="F95" i="4"/>
  <c r="J95" i="4" s="1"/>
  <c r="K94" i="4"/>
  <c r="F94" i="4"/>
  <c r="J94" i="4" s="1"/>
  <c r="K93" i="4"/>
  <c r="F93" i="4"/>
  <c r="J93" i="4" s="1"/>
  <c r="K61" i="4"/>
  <c r="F61" i="4"/>
  <c r="J61" i="4" s="1"/>
  <c r="K60" i="4"/>
  <c r="F60" i="4"/>
  <c r="J60" i="4" s="1"/>
  <c r="G158" i="4" l="1"/>
  <c r="G161" i="4"/>
  <c r="G151" i="4"/>
  <c r="G143" i="4"/>
  <c r="G125" i="4"/>
  <c r="G122" i="4"/>
  <c r="G117" i="4"/>
  <c r="G110" i="4"/>
  <c r="G92" i="4"/>
  <c r="G89" i="4"/>
  <c r="G87" i="4"/>
  <c r="G55" i="4"/>
  <c r="G62" i="4"/>
  <c r="G58" i="4"/>
  <c r="G53" i="4"/>
  <c r="J26" i="4"/>
  <c r="J19" i="4"/>
  <c r="G118" i="4"/>
  <c r="G65" i="4"/>
  <c r="G66" i="4"/>
  <c r="G63" i="4"/>
  <c r="G64" i="4"/>
  <c r="G14" i="4"/>
  <c r="G15" i="4"/>
  <c r="G16" i="4"/>
  <c r="G95" i="4"/>
  <c r="G94" i="4"/>
  <c r="G93" i="4"/>
  <c r="G60" i="4"/>
  <c r="G61" i="4"/>
  <c r="F131" i="4" l="1"/>
  <c r="G131" i="4" s="1"/>
  <c r="F98" i="4"/>
  <c r="G98" i="4" s="1"/>
  <c r="F39" i="4"/>
  <c r="G39" i="4" s="1"/>
  <c r="F81" i="4"/>
  <c r="G81" i="4" s="1"/>
  <c r="F88" i="4"/>
  <c r="G88" i="4" s="1"/>
  <c r="F107" i="4"/>
  <c r="G107" i="4" s="1"/>
  <c r="F108" i="4"/>
  <c r="F138" i="4" l="1"/>
  <c r="G138" i="4" s="1"/>
  <c r="F139" i="4"/>
  <c r="G139" i="4" s="1"/>
  <c r="K138" i="4"/>
  <c r="K139" i="4"/>
  <c r="F130" i="4"/>
  <c r="J130" i="4" s="1"/>
  <c r="F133" i="4"/>
  <c r="G133" i="4" s="1"/>
  <c r="K130" i="4"/>
  <c r="K131" i="4"/>
  <c r="K133" i="4"/>
  <c r="F137" i="4"/>
  <c r="G137" i="4" s="1"/>
  <c r="F140" i="4"/>
  <c r="G140" i="4" s="1"/>
  <c r="F141" i="4"/>
  <c r="G141" i="4" s="1"/>
  <c r="F142" i="4"/>
  <c r="J142" i="4" s="1"/>
  <c r="K137" i="4"/>
  <c r="K140" i="4"/>
  <c r="K141" i="4"/>
  <c r="K142" i="4"/>
  <c r="F149" i="4"/>
  <c r="J149" i="4" s="1"/>
  <c r="F150" i="4"/>
  <c r="G150" i="4" s="1"/>
  <c r="F154" i="4"/>
  <c r="J154" i="4" s="1"/>
  <c r="F155" i="4"/>
  <c r="G155" i="4" s="1"/>
  <c r="K149" i="4"/>
  <c r="K150" i="4"/>
  <c r="K154" i="4"/>
  <c r="K155" i="4"/>
  <c r="F156" i="4"/>
  <c r="J156" i="4" s="1"/>
  <c r="K156" i="4"/>
  <c r="F157" i="4"/>
  <c r="J157" i="4" s="1"/>
  <c r="K157" i="4"/>
  <c r="F159" i="4"/>
  <c r="J159" i="4" s="1"/>
  <c r="K159" i="4"/>
  <c r="F160" i="4"/>
  <c r="J160" i="4" s="1"/>
  <c r="K160" i="4"/>
  <c r="J107" i="4"/>
  <c r="K81" i="4"/>
  <c r="J81" i="4"/>
  <c r="F17" i="4"/>
  <c r="J17" i="4" s="1"/>
  <c r="F18" i="4"/>
  <c r="J18" i="4" s="1"/>
  <c r="F20" i="4"/>
  <c r="J20" i="4" s="1"/>
  <c r="F21" i="4"/>
  <c r="J21" i="4" s="1"/>
  <c r="F22" i="4"/>
  <c r="J22" i="4" s="1"/>
  <c r="F23" i="4"/>
  <c r="J23" i="4" s="1"/>
  <c r="F24" i="4"/>
  <c r="J24" i="4" s="1"/>
  <c r="F25" i="4"/>
  <c r="G25" i="4" s="1"/>
  <c r="F27" i="4"/>
  <c r="J27" i="4" s="1"/>
  <c r="F28" i="4"/>
  <c r="G28" i="4" s="1"/>
  <c r="F29" i="4"/>
  <c r="J29" i="4" s="1"/>
  <c r="F31" i="4"/>
  <c r="J31" i="4" s="1"/>
  <c r="F32" i="4"/>
  <c r="J32" i="4" s="1"/>
  <c r="F33" i="4"/>
  <c r="J33" i="4" s="1"/>
  <c r="F34" i="4"/>
  <c r="J34" i="4" s="1"/>
  <c r="F35" i="4"/>
  <c r="J35" i="4" s="1"/>
  <c r="F37" i="4"/>
  <c r="J37" i="4" s="1"/>
  <c r="F38" i="4"/>
  <c r="J38" i="4" s="1"/>
  <c r="F40" i="4"/>
  <c r="J40" i="4" s="1"/>
  <c r="F41" i="4"/>
  <c r="J41" i="4" s="1"/>
  <c r="F42" i="4"/>
  <c r="J42" i="4" s="1"/>
  <c r="F43" i="4"/>
  <c r="G43" i="4" s="1"/>
  <c r="F44" i="4"/>
  <c r="G44" i="4" s="1"/>
  <c r="F45" i="4"/>
  <c r="G45" i="4" s="1"/>
  <c r="F46" i="4"/>
  <c r="J46" i="4" s="1"/>
  <c r="F48" i="4"/>
  <c r="G48" i="4" s="1"/>
  <c r="F49" i="4"/>
  <c r="J49" i="4" s="1"/>
  <c r="F50" i="4"/>
  <c r="J50" i="4" s="1"/>
  <c r="F51" i="4"/>
  <c r="J51" i="4" s="1"/>
  <c r="F52" i="4"/>
  <c r="J52" i="4" s="1"/>
  <c r="F54" i="4"/>
  <c r="G54" i="4" s="1"/>
  <c r="F56" i="4"/>
  <c r="J56" i="4" s="1"/>
  <c r="F57" i="4"/>
  <c r="J57" i="4" s="1"/>
  <c r="F59" i="4"/>
  <c r="J59" i="4" s="1"/>
  <c r="F68" i="4"/>
  <c r="J68" i="4" s="1"/>
  <c r="F69" i="4"/>
  <c r="J69" i="4" s="1"/>
  <c r="F70" i="4"/>
  <c r="J70" i="4" s="1"/>
  <c r="F71" i="4"/>
  <c r="J71" i="4" s="1"/>
  <c r="F72" i="4"/>
  <c r="J72" i="4" s="1"/>
  <c r="F73" i="4"/>
  <c r="J73" i="4" s="1"/>
  <c r="F74" i="4"/>
  <c r="J74" i="4" s="1"/>
  <c r="F75" i="4"/>
  <c r="J75" i="4" s="1"/>
  <c r="F77" i="4"/>
  <c r="J77" i="4" s="1"/>
  <c r="F78" i="4"/>
  <c r="J78" i="4" s="1"/>
  <c r="F79" i="4"/>
  <c r="J79" i="4" s="1"/>
  <c r="F80" i="4"/>
  <c r="J80" i="4" s="1"/>
  <c r="F82" i="4"/>
  <c r="J82" i="4" s="1"/>
  <c r="F83" i="4"/>
  <c r="G83" i="4" s="1"/>
  <c r="F84" i="4"/>
  <c r="J84" i="4" s="1"/>
  <c r="F85" i="4"/>
  <c r="J85" i="4" s="1"/>
  <c r="F86" i="4"/>
  <c r="J86" i="4" s="1"/>
  <c r="J88" i="4"/>
  <c r="F90" i="4"/>
  <c r="J90" i="4" s="1"/>
  <c r="F91" i="4"/>
  <c r="J91" i="4" s="1"/>
  <c r="F97" i="4"/>
  <c r="J97" i="4" s="1"/>
  <c r="J98" i="4"/>
  <c r="F100" i="4"/>
  <c r="J100" i="4" s="1"/>
  <c r="F101" i="4"/>
  <c r="J101" i="4" s="1"/>
  <c r="F102" i="4"/>
  <c r="J102" i="4" s="1"/>
  <c r="F104" i="4"/>
  <c r="G104" i="4" s="1"/>
  <c r="F105" i="4"/>
  <c r="G105" i="4" s="1"/>
  <c r="F106" i="4"/>
  <c r="J106" i="4" s="1"/>
  <c r="J108" i="4"/>
  <c r="F109" i="4"/>
  <c r="J109" i="4" s="1"/>
  <c r="F115" i="4"/>
  <c r="J115" i="4" s="1"/>
  <c r="F116" i="4"/>
  <c r="J116" i="4" s="1"/>
  <c r="F120" i="4"/>
  <c r="J120" i="4" s="1"/>
  <c r="F121" i="4"/>
  <c r="J121" i="4" s="1"/>
  <c r="F123" i="4"/>
  <c r="J123" i="4" s="1"/>
  <c r="F124" i="4"/>
  <c r="G124" i="4" s="1"/>
  <c r="F126" i="4"/>
  <c r="J126" i="4" s="1"/>
  <c r="K39" i="4"/>
  <c r="K109" i="4"/>
  <c r="K34" i="4"/>
  <c r="K35" i="4"/>
  <c r="K37" i="4"/>
  <c r="K38" i="4"/>
  <c r="K25" i="4"/>
  <c r="K126" i="4"/>
  <c r="K124" i="4"/>
  <c r="K123" i="4"/>
  <c r="K121" i="4"/>
  <c r="K120" i="4"/>
  <c r="K116" i="4"/>
  <c r="K115" i="4"/>
  <c r="K108" i="4"/>
  <c r="K107" i="4"/>
  <c r="K106" i="4"/>
  <c r="K105" i="4"/>
  <c r="K104" i="4"/>
  <c r="K102" i="4"/>
  <c r="K101" i="4"/>
  <c r="K100" i="4"/>
  <c r="K98" i="4"/>
  <c r="K97" i="4"/>
  <c r="K91" i="4"/>
  <c r="K90" i="4"/>
  <c r="K88" i="4"/>
  <c r="K86" i="4"/>
  <c r="K85" i="4"/>
  <c r="K84" i="4"/>
  <c r="K83" i="4"/>
  <c r="K82" i="4"/>
  <c r="K80" i="4"/>
  <c r="K79" i="4"/>
  <c r="K78" i="4"/>
  <c r="K77" i="4"/>
  <c r="K75" i="4"/>
  <c r="K74" i="4"/>
  <c r="K73" i="4"/>
  <c r="K72" i="4"/>
  <c r="K71" i="4"/>
  <c r="K70" i="4"/>
  <c r="K69" i="4"/>
  <c r="K68" i="4"/>
  <c r="K59" i="4"/>
  <c r="K57" i="4"/>
  <c r="K56" i="4"/>
  <c r="K54" i="4"/>
  <c r="K52" i="4"/>
  <c r="K51" i="4"/>
  <c r="K50" i="4"/>
  <c r="K49" i="4"/>
  <c r="K48" i="4"/>
  <c r="K46" i="4"/>
  <c r="K45" i="4"/>
  <c r="K44" i="4"/>
  <c r="K43" i="4"/>
  <c r="K42" i="4"/>
  <c r="K41" i="4"/>
  <c r="K40" i="4"/>
  <c r="K33" i="4"/>
  <c r="K32" i="4"/>
  <c r="K31" i="4"/>
  <c r="K29" i="4"/>
  <c r="K28" i="4"/>
  <c r="K27" i="4"/>
  <c r="K24" i="4"/>
  <c r="K23" i="4"/>
  <c r="K22" i="4"/>
  <c r="K21" i="4"/>
  <c r="K20" i="4"/>
  <c r="K18" i="4"/>
  <c r="K17" i="4"/>
  <c r="G130" i="4" l="1"/>
  <c r="J139" i="4"/>
  <c r="J138" i="4"/>
  <c r="J141" i="4"/>
  <c r="J155" i="4"/>
  <c r="J137" i="4"/>
  <c r="J150" i="4"/>
  <c r="G149" i="4"/>
  <c r="J133" i="4"/>
  <c r="J131" i="4"/>
  <c r="J140" i="4"/>
  <c r="G142" i="4"/>
  <c r="G156" i="4"/>
  <c r="G154" i="4"/>
  <c r="G157" i="4"/>
  <c r="G159" i="4"/>
  <c r="G160" i="4"/>
  <c r="J39" i="4"/>
  <c r="G74" i="4"/>
  <c r="G109" i="4"/>
  <c r="G34" i="4"/>
  <c r="G35" i="4"/>
  <c r="G37" i="4"/>
  <c r="G27" i="4"/>
  <c r="G38" i="4"/>
  <c r="G126" i="4"/>
  <c r="G29" i="4"/>
  <c r="G108" i="4"/>
  <c r="G33" i="4"/>
  <c r="G82" i="4"/>
  <c r="G40" i="4"/>
  <c r="G115" i="4"/>
  <c r="G24" i="4"/>
  <c r="G23" i="4"/>
  <c r="J45" i="4"/>
  <c r="G100" i="4"/>
  <c r="G75" i="4"/>
  <c r="G46" i="4"/>
  <c r="G78" i="4"/>
  <c r="J44" i="4"/>
  <c r="G102" i="4"/>
  <c r="J25" i="4"/>
  <c r="G84" i="4"/>
  <c r="G49" i="4"/>
  <c r="K163" i="4"/>
  <c r="G22" i="4"/>
  <c r="G86" i="4"/>
  <c r="G90" i="4"/>
  <c r="J43" i="4"/>
  <c r="G68" i="4"/>
  <c r="G70" i="4"/>
  <c r="G79" i="4"/>
  <c r="G50" i="4"/>
  <c r="G71" i="4"/>
  <c r="G91" i="4"/>
  <c r="G85" i="4"/>
  <c r="G120" i="4"/>
  <c r="G32" i="4"/>
  <c r="G73" i="4"/>
  <c r="G80" i="4"/>
  <c r="G97" i="4"/>
  <c r="G116" i="4"/>
  <c r="G21" i="4"/>
  <c r="G57" i="4"/>
  <c r="G59" i="4"/>
  <c r="G121" i="4"/>
  <c r="G17" i="4"/>
  <c r="G51" i="4"/>
  <c r="G106" i="4"/>
  <c r="G18" i="4"/>
  <c r="G20" i="4"/>
  <c r="G31" i="4"/>
  <c r="G41" i="4"/>
  <c r="G52" i="4"/>
  <c r="G56" i="4"/>
  <c r="G72" i="4"/>
  <c r="G77" i="4"/>
  <c r="J124" i="4"/>
  <c r="G123" i="4"/>
  <c r="J105" i="4"/>
  <c r="J104" i="4"/>
  <c r="G101" i="4"/>
  <c r="J83" i="4"/>
  <c r="G69" i="4"/>
  <c r="J54" i="4"/>
  <c r="J48" i="4"/>
  <c r="G42" i="4"/>
  <c r="J28" i="4"/>
  <c r="J16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H19" authorId="0" shapeId="0" xr:uid="{890AB7C8-1267-4CED-87E6-6E9B2E9B203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26" authorId="0" shapeId="0" xr:uid="{096A192A-C7E8-403D-B8DD-E7F5C6C1984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36" authorId="0" shapeId="0" xr:uid="{FD2F9156-28C5-4E9C-9EC1-113587CFD24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47" authorId="0" shapeId="0" xr:uid="{45A73C55-8289-427C-A23D-B09A994E742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3" authorId="0" shapeId="0" xr:uid="{47DD454D-46C6-4FE2-A27A-4E75AE162F5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5" authorId="0" shapeId="0" xr:uid="{76C17AC0-983E-4FC1-9D23-4E4EFAE6AA3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8" authorId="0" shapeId="0" xr:uid="{0D6C6739-A684-41AB-83EF-5C32AB33AD1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2" authorId="0" shapeId="0" xr:uid="{DA751F13-704C-4C3A-8AF2-3748489C7DF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7" authorId="0" shapeId="0" xr:uid="{C5423313-3DBF-459E-9A63-CAA1F4FCE9A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76" authorId="0" shapeId="0" xr:uid="{5150B193-DE8B-4307-AE52-07D5C8430F2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87" authorId="0" shapeId="0" xr:uid="{14DD91C8-CA3E-4753-81B7-2A2B5CF295F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89" authorId="0" shapeId="0" xr:uid="{01E799CF-BB1E-4CF7-97C8-ACD1DBE37A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2" authorId="0" shapeId="0" xr:uid="{30BBDC83-0DA0-4375-9112-C6DCE04E0CAF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6" authorId="0" shapeId="0" xr:uid="{B00AD4D8-95E6-40C1-9A27-5263875966A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8" authorId="0" shapeId="0" xr:uid="{00000000-0006-0000-0000-00001F00000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3" authorId="0" shapeId="0" xr:uid="{38B0EB3A-ABB9-4163-BCCF-C3F7E2D16E3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0" authorId="0" shapeId="0" xr:uid="{4D41A264-598D-48FB-8F14-F109E754614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7" authorId="0" shapeId="0" xr:uid="{A1B8DD19-1386-4A57-9BAC-7A62196A093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9" authorId="0" shapeId="0" xr:uid="{C78F2D8E-A676-4E35-A5A1-6D3E1A6AF94A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2" authorId="0" shapeId="0" xr:uid="{2D7F7F22-4574-4174-910B-06D47539473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5" authorId="0" shapeId="0" xr:uid="{9F3B4910-289F-4F28-B1B7-90791984C04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9" authorId="0" shapeId="0" xr:uid="{7EF3134C-F841-469F-A6B2-4980FFA95DA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1" authorId="0" shapeId="0" xr:uid="{00000000-0006-0000-0000-00002A00000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6" authorId="0" shapeId="0" xr:uid="{725F43F0-7336-443E-BF25-7EF87F2FF8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3" authorId="0" shapeId="0" xr:uid="{976EA5EC-0F0F-441F-A221-E873D18643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8" authorId="0" shapeId="0" xr:uid="{763559D1-72FA-4A5C-82EA-D8CA7C80E24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1" authorId="0" shapeId="0" xr:uid="{7D184A5A-BE41-48CF-8913-4C3B201E36B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3" authorId="0" shapeId="0" xr:uid="{0BA34647-57A2-4306-8FA2-44C3CD2D44CF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8" authorId="0" shapeId="0" xr:uid="{2B080504-78C4-4AFA-9000-943F0383905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1" authorId="0" shapeId="0" xr:uid="{B37C85EE-8498-4A4B-B5BE-F45F92B45A5C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</commentList>
</comments>
</file>

<file path=xl/sharedStrings.xml><?xml version="1.0" encoding="utf-8"?>
<sst xmlns="http://schemas.openxmlformats.org/spreadsheetml/2006/main" count="741" uniqueCount="218">
  <si>
    <t>Typ</t>
  </si>
  <si>
    <t>1.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</si>
  <si>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</si>
  <si>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</si>
  <si>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</si>
  <si>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</si>
  <si>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</si>
  <si>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</si>
  <si>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</si>
  <si>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</si>
  <si>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</si>
  <si>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</si>
  <si>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</si>
  <si>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</si>
  <si>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</si>
  <si>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</si>
  <si>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</si>
  <si>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</si>
  <si>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</si>
  <si>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</si>
  <si>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</si>
  <si>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</si>
  <si>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</si>
  <si>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</si>
  <si>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</si>
  <si>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</si>
  <si>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</si>
  <si>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</si>
  <si>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</si>
  <si>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</si>
  <si>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</si>
  <si>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</si>
  <si>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</si>
  <si>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</si>
  <si>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</si>
  <si>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</si>
  <si>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</si>
  <si>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</si>
  <si>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</si>
  <si>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</si>
  <si>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</si>
  <si>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</si>
  <si>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</si>
  <si>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</si>
  <si>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</si>
  <si>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</si>
  <si>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</si>
  <si>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</si>
  <si>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</si>
  <si>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</si>
  <si>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</si>
  <si>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</si>
  <si>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</si>
  <si>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</si>
  <si>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</si>
  <si>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</si>
  <si>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</si>
  <si>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</si>
  <si>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</si>
  <si>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</si>
  <si>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</si>
  <si>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</si>
  <si>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</si>
  <si>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</si>
  <si>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</si>
  <si>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</si>
  <si>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</si>
  <si>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</si>
  <si>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</si>
  <si>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</si>
  <si>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</si>
  <si>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</si>
  <si>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</si>
  <si>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</si>
  <si>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</si>
  <si>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</si>
  <si>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</si>
  <si>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</si>
  <si>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</si>
  <si>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</si>
  <si>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</si>
  <si>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</si>
  <si>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</si>
  <si>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</si>
  <si>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</si>
  <si>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</si>
  <si>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</si>
  <si>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</si>
  <si>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</si>
  <si>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 xml:space="preserve">Číselko – nácvik písania čísel pre 1. ročník ZŠ </t>
  </si>
  <si>
    <t>Černek, Rýglová, Bednářová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</si>
  <si>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</si>
  <si>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</si>
  <si>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</si>
  <si>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</si>
  <si>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</si>
  <si>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SADA (PZ 1., 2. časť) </t>
  </si>
  <si>
    <t xml:space="preserve">Matematika pre 2. ročník ZŠ – SADA (PZ 1., 2. časť) </t>
  </si>
  <si>
    <t>Matematika pre tretiakov – SADA (PZ 1., 2. časť)</t>
  </si>
  <si>
    <t>Matematika pre štvrtákov – SADA (PZ 1., 2. časť)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</si>
  <si>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</si>
  <si>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</si>
  <si>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</si>
  <si>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</si>
  <si>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</si>
  <si>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</si>
  <si>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>Tatra banka číslo účtu: SK 91 1100 0000 0029 2890 6300</t>
  </si>
  <si>
    <t xml:space="preserve"> +1</t>
  </si>
  <si>
    <t>Prvouka pre prvákov LITE – pracovná učebnica pre 1. ročník</t>
  </si>
  <si>
    <t>Vlastiveda pre štvrtákov LITE – 2. časť pracovná učebnica</t>
  </si>
  <si>
    <t>Vlastiveda pre štvrtákov LITE – 1. časť pracovná učebnica</t>
  </si>
  <si>
    <t xml:space="preserve">Zošit P – zošit na nácvik v prípravnom období 
</t>
  </si>
  <si>
    <t>Matematika pre prvákov – 1. časť VJM</t>
  </si>
  <si>
    <t>Matematika pre prvákov – 2. časť VJM</t>
  </si>
  <si>
    <t xml:space="preserve">Zita Rýmová – čitateľský denník pre 4. ročník ZŠ </t>
  </si>
  <si>
    <t>produkt AITEC</t>
  </si>
  <si>
    <t xml:space="preserve">Prvouka pre 2. ročník ZŠ – pracovná učebnica LITE </t>
  </si>
  <si>
    <r>
      <t xml:space="preserve"> +1, + hudobné CD k pracovnému zošitu  </t>
    </r>
    <r>
      <rPr>
        <b/>
        <sz val="11"/>
        <color theme="1"/>
        <rFont val="Calibri"/>
        <family val="2"/>
        <charset val="238"/>
        <scheme val="minor"/>
      </rPr>
      <t>zdarma</t>
    </r>
  </si>
  <si>
    <t>Čítanka pre tretiakov – učebnica</t>
  </si>
  <si>
    <t>Pracovný zošit k učebnici Čítanka pre tretiakov</t>
  </si>
  <si>
    <t>Dig.produkt</t>
  </si>
  <si>
    <t>Slovenský jazyk pre 2. ročník ZŠ – PU, 1. časť s prílohou BZ</t>
  </si>
  <si>
    <t>Slovenský jazyk pre 2. ročník ZŠ – PU, 2. časť s prílohou BZ</t>
  </si>
  <si>
    <t>Slovenský jazyk pre 3. ročník ZŠ – PU, 1. časť s prílohou BZ</t>
  </si>
  <si>
    <t>Slovenský jazyk pre 3. ročník ZŠ – PU, 2. časť s prílohou BZ</t>
  </si>
  <si>
    <t xml:space="preserve">Pracovný zošit k učebnici Čítanka pre 2. roč. ZŠ </t>
  </si>
  <si>
    <t xml:space="preserve"> +1, + e-učebnica k Matematike pre 2.ročník ZŠ </t>
  </si>
  <si>
    <r>
      <t xml:space="preserve"> +1, + hudobné CD k pracovnému zošitu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</si>
  <si>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Ponuková zostava titulov a ceny aktuálne k</t>
  </si>
  <si>
    <r>
      <t xml:space="preserve">BONUSOVÝ PROGRAM 
</t>
    </r>
    <r>
      <rPr>
        <sz val="8"/>
        <color theme="0"/>
        <rFont val="Calibri"/>
        <family val="2"/>
        <charset val="238"/>
        <scheme val="minor"/>
      </rPr>
      <t>podrobné informácie na www.aitec.sk</t>
    </r>
  </si>
  <si>
    <t>Titková, Moravčíková, Bulejová, Kulichová</t>
  </si>
  <si>
    <t>Hirschnerová, Kolmanová, Komendová</t>
  </si>
  <si>
    <t xml:space="preserve"> +1, + e-učebnica k Vlastivede štvrtákov VJM</t>
  </si>
  <si>
    <t xml:space="preserve"> +1, + e-učebnica k Prírodovede štvrtákov VJM</t>
  </si>
  <si>
    <t xml:space="preserve"> +1, + e-učebnica k Vlastivede tretiakov VJM</t>
  </si>
  <si>
    <t xml:space="preserve"> +1, + e-učebnica k Prírodovede tretiakov VJM</t>
  </si>
  <si>
    <t xml:space="preserve"> +1, + e-učebnica k Prvouke druhákov VJM</t>
  </si>
  <si>
    <t xml:space="preserve"> +1, + e-učebnica k Prvouke pre 1. ročník ZŠ VJM</t>
  </si>
  <si>
    <t>OBJEDNAŤ</t>
  </si>
  <si>
    <t>Matematika pre druhákov – SADA (PZ 1., 2. časť) VJM</t>
  </si>
  <si>
    <t xml:space="preserve">Matematika pre druhákov – učebnica VJM </t>
  </si>
  <si>
    <t xml:space="preserve">Matematika pre druhákov – pracovný zošit 1. časť VJM </t>
  </si>
  <si>
    <t xml:space="preserve">Matematika pre druhákov – pracovný zošit 2. časť VJM </t>
  </si>
  <si>
    <t xml:space="preserve">Slovenský jazyk pre druhákov LITE  – PU, 1. časť  </t>
  </si>
  <si>
    <t xml:space="preserve">Slovenský jazyk pre druhákov LITE  – PU, 2. časť </t>
  </si>
  <si>
    <t xml:space="preserve">Slovenský jazyk pre druhákov LITE pre žiakov so ŠVVP – PU, 1. časť </t>
  </si>
  <si>
    <t xml:space="preserve">Slovenský jazyk pre druhákov LITE pre žiakov so ŠVVP  – PU, 2. časť </t>
  </si>
  <si>
    <t xml:space="preserve">Číselko – nácvik písania čísel pre 1. ročník ZŠ  VJM </t>
  </si>
  <si>
    <t>Matematika pre prvákov – SADA (1., 2. časť) VJM</t>
  </si>
  <si>
    <t>Matematika pre prvákov – SADA (1., 2. časť)</t>
  </si>
  <si>
    <t>Matematika pre 1. ročník ZŠ – SADA (1., 2. časť)</t>
  </si>
  <si>
    <t>Matematika pre 1. ročník ZŠ – SADA (1., 2. časť) VJM</t>
  </si>
  <si>
    <t>Maľovaná abeceda</t>
  </si>
  <si>
    <t>Škrinárová</t>
  </si>
  <si>
    <t>Matematika pre tretiakov – SADA (PZ 1., 2. časť) VJM</t>
  </si>
  <si>
    <t xml:space="preserve">Matematika pre tretiakov – učebnica VJM </t>
  </si>
  <si>
    <t xml:space="preserve">Matematika pre tretiakov – pracovný zošit 1. časť VJM </t>
  </si>
  <si>
    <t xml:space="preserve">Matematika pre tretiakov – pracovný zošit 2. časť VJM </t>
  </si>
  <si>
    <t>Slovenský jazyk pre 4. ročník ZŠ – PU, 2. časť s prílohou BZ</t>
  </si>
  <si>
    <r>
      <t xml:space="preserve">Slovenský jazyk pre 4. ročník ZŠ – PU, 1. časť s prílohou BZ </t>
    </r>
    <r>
      <rPr>
        <b/>
        <sz val="11"/>
        <rFont val="Calibri"/>
        <family val="2"/>
        <charset val="238"/>
        <scheme val="minor"/>
      </rPr>
      <t xml:space="preserve"> </t>
    </r>
  </si>
  <si>
    <t>Bežná cena v € bez DPH</t>
  </si>
  <si>
    <t>Bežná cena v € s DPH</t>
  </si>
  <si>
    <r>
      <t xml:space="preserve">BEŽNÁ 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</si>
  <si>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BEŽNÁ SPOLU cena 
v € s DPH</t>
  </si>
  <si>
    <t>Sro, vl. č. 49613/B v registri MS Bratislava III</t>
  </si>
  <si>
    <t>Fabianová, Zraková, Stanislavová</t>
  </si>
  <si>
    <t>Fabianová</t>
  </si>
  <si>
    <t>Baršváryová, Medveďová</t>
  </si>
  <si>
    <t>PONUKOVÝ LIST VYDAVATEĽSTVA AITEC 2024 ZA BEŽNÉ CENY</t>
  </si>
  <si>
    <t>AITEC - tituly za bežné ceny hradené z príspevku pre školy zo ŠR na školský rok 2024/2025</t>
  </si>
  <si>
    <t xml:space="preserve">Prírodoveda pre štvrtákov  – pracovná učebnica LITE </t>
  </si>
  <si>
    <t xml:space="preserve">Matematika pre štvrtákov LITE – Geometria pracovná učebnica </t>
  </si>
  <si>
    <r>
      <t xml:space="preserve">Matematika pre štvrtákov LITE – 2. časť pracovná učebnica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</si>
  <si>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Matematika pre štvrtákov LITE – 1. časť pracovná učebnica</t>
    </r>
    <r>
      <rPr>
        <b/>
        <sz val="11"/>
        <color rgb="FFFF0000"/>
        <rFont val="Calibri"/>
        <family val="2"/>
        <charset val="238"/>
        <scheme val="minor"/>
      </rPr>
      <t xml:space="preserve">  </t>
    </r>
  </si>
  <si>
    <t xml:space="preserve">Matematika pre štvrtákov LITE – SADA (PU 1., 2. časť) </t>
  </si>
  <si>
    <t xml:space="preserve">Čítanka pre štvrtákov –  PU, 2. časť </t>
  </si>
  <si>
    <t xml:space="preserve">Čítanka pre štvrtákov – PU, 1. časť s prílohou doplnkový zošitom PB </t>
  </si>
  <si>
    <t xml:space="preserve">Prírodoveda pre tretiakov  – pracovná učebnica LITE </t>
  </si>
  <si>
    <t>Spievanky – Vybranky (hudobné CD s pracovným zošitom) pre 3. a 4. ročník ZŠ</t>
  </si>
  <si>
    <r>
      <t>Vybrané slová v obrázkových príbehoch – pracovný zošit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pre 3. a 4. ročník ZŠ </t>
    </r>
  </si>
  <si>
    <r>
      <t>Vybrané slová v obrázkových príbehoch – pracovný zošit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pre 3. a 4. ročník ZŠ</t>
    </r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</si>
  <si>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MŠVVaM SR, 
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
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MŠVVaM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
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</si>
  <si>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HUPSOVMU šlabikáru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</si>
  <si>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Šlabikáru LIPKA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</si>
  <si>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prvákov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</si>
  <si>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1. ročník ZŠ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</si>
  <si>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prvákov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</si>
  <si>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Slovenskému jazyku pre 2. ročník ZŠ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</si>
  <si>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druhákov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</si>
  <si>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druhákov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</si>
  <si>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druhákov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</si>
  <si>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3. ročník ZŠ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</si>
  <si>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 xml:space="preserve">k Slovenskému jazyku pre 3. ročník ZŠ (Titková a kol.) </t>
    </r>
    <r>
      <rPr>
        <b/>
        <sz val="1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</si>
  <si>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Čítanke pre tretiakov</t>
    </r>
    <r>
      <rPr>
        <b/>
        <sz val="1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</si>
  <si>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Matematike pre tretiakov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</si>
  <si>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Prírodovede pre tretiakov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</si>
  <si>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Vlastivede pre tretiakov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</si>
  <si>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Slovenskému jazyku pre 4. ročník ZŠ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</si>
  <si>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</si>
  <si>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</si>
  <si>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</si>
  <si>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 LITE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</si>
  <si>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t>Na sadu Spievanky – Vybranky (hudobné CD s pracovným zošitom) pre 3. a 4. ročník ZŠ a na všetky aitec offline LICENCIE (Digitálny produkt) sa vzťahuje 20% sazdba DPH !</t>
  </si>
  <si>
    <r>
      <t xml:space="preserve"> +1,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
</t>
    </r>
  </si>
  <si>
    <r>
      <t xml:space="preserve"> +1,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
</t>
    </r>
  </si>
  <si>
    <t xml:space="preserve"> +1, + e-učebnica k Matematike  pre 1. ročník ZŠ VJM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</si>
  <si>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Slovenskému jazyku pre 2. ročník ZŠ (Titková a kol.) 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</si>
  <si>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Slovenskému jazyku pre druhákov LITE</t>
    </r>
    <r>
      <rPr>
        <b/>
        <sz val="11"/>
        <rFont val="Calibri"/>
        <family val="2"/>
        <charset val="238"/>
        <scheme val="minor"/>
      </rPr>
      <t xml:space="preserve"> – LICENCIA</t>
    </r>
  </si>
  <si>
    <t xml:space="preserve">Vlastivedné mapy pre štvrtákov – pracovný zošit </t>
  </si>
  <si>
    <t xml:space="preserve">pre obstarávanie edukačných publikácií z príspevku poskytnutého školám zo ŠR na školský rok 2024/2025 platný od 21.06.2024
</t>
  </si>
  <si>
    <r>
      <t>VŠETKY OBJEDNÁVKY PRÍJMAME</t>
    </r>
    <r>
      <rPr>
        <b/>
        <sz val="12"/>
        <color rgb="FF00B050"/>
        <rFont val="Calibri"/>
        <family val="2"/>
        <charset val="238"/>
        <scheme val="minor"/>
      </rPr>
      <t xml:space="preserve"> VÝHRADNE ELEKTRONICKY </t>
    </r>
    <r>
      <rPr>
        <b/>
        <sz val="12"/>
        <rFont val="Calibri"/>
        <family val="2"/>
        <charset val="238"/>
        <scheme val="minor"/>
      </rPr>
      <t>CEZ NÁŠ ESHOP</t>
    </r>
    <r>
      <rPr>
        <b/>
        <sz val="12"/>
        <color theme="1"/>
        <rFont val="Calibri"/>
        <family val="2"/>
        <charset val="238"/>
        <scheme val="minor"/>
      </rPr>
      <t xml:space="preserve"> (internetové kníhkupectvo) NA</t>
    </r>
    <r>
      <rPr>
        <b/>
        <sz val="12"/>
        <color rgb="FF00B050"/>
        <rFont val="Calibri"/>
        <family val="2"/>
        <charset val="238"/>
        <scheme val="minor"/>
      </rPr>
      <t xml:space="preserve"> WWW.AITEC.SK   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 xml:space="preserve">Tento ponukový list za bežné ceny je určený výhradne pre účely obstarávania edukačných publikácií z príspevku poskytnutého školám zo ŠR na školský rok 2023/2024. </t>
    </r>
    <r>
      <rPr>
        <b/>
        <sz val="12"/>
        <color theme="1"/>
        <rFont val="Calibri"/>
        <family val="2"/>
        <charset val="238"/>
        <scheme val="minor"/>
      </rPr>
      <t xml:space="preserve">
Ponuka za bežné ceny je platná od 21.06.2024, pre mimoriadnú ekonomickú situáciu je vyhradená zmena cien aj počas tohto obdobia.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</si>
  <si>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1. ročník ZŠ (B. Lehoťanová)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</si>
  <si>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Prírodovede pre tretiakov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</si>
  <si>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Čítanke pre štvrtákov</t>
    </r>
    <r>
      <rPr>
        <b/>
        <sz val="1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</si>
  <si>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</si>
  <si>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</si>
  <si>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 xml:space="preserve">k Slovenskému jazyku pre 4. ročník ZŠ (Titková a kol.) </t>
    </r>
    <r>
      <rPr>
        <b/>
        <sz val="11"/>
        <rFont val="Calibri"/>
        <family val="2"/>
        <charset val="238"/>
        <scheme val="minor"/>
      </rPr>
      <t>– LICENCIA</t>
    </r>
  </si>
  <si>
    <t>Ráztočná 19, 821 07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</si>
</sst>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2" fontId="0" fillId="0" borderId="0" xfId="0" applyNumberFormat="1" applyAlignment="1">
      <alignment vertical="top"/>
    </xf>
    <xf numFmtId="2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0" fillId="8" borderId="0" xfId="0" applyFill="1" applyAlignment="1" applyProtection="1">
      <alignment vertical="top"/>
      <protection locked="0"/>
    </xf>
    <xf numFmtId="2" fontId="15" fillId="0" borderId="0" xfId="0" applyNumberFormat="1" applyFont="1" applyAlignment="1">
      <alignment vertical="top"/>
    </xf>
    <xf numFmtId="2" fontId="0" fillId="0" borderId="2" xfId="0" applyNumberForma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6" fillId="6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/>
    </xf>
    <xf numFmtId="2" fontId="0" fillId="9" borderId="0" xfId="0" applyNumberFormat="1" applyFill="1" applyAlignment="1">
      <alignment vertical="top"/>
    </xf>
    <xf numFmtId="2" fontId="1" fillId="9" borderId="0" xfId="0" applyNumberFormat="1" applyFont="1" applyFill="1" applyAlignment="1">
      <alignment vertical="top"/>
    </xf>
    <xf numFmtId="0" fontId="0" fillId="0" borderId="0" xfId="0" applyAlignment="1">
      <alignment vertical="top" wrapText="1"/>
    </xf>
    <xf numFmtId="2" fontId="22" fillId="0" borderId="0" xfId="0" applyNumberFormat="1" applyFont="1" applyAlignment="1">
      <alignment vertical="top"/>
    </xf>
    <xf numFmtId="2" fontId="22" fillId="9" borderId="0" xfId="0" applyNumberFormat="1" applyFont="1" applyFill="1" applyAlignment="1">
      <alignment vertical="top"/>
    </xf>
    <xf numFmtId="2" fontId="23" fillId="0" borderId="0" xfId="0" applyNumberFormat="1" applyFont="1" applyAlignment="1">
      <alignment vertical="top"/>
    </xf>
    <xf numFmtId="0" fontId="0" fillId="0" borderId="7" xfId="0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7" fillId="0" borderId="0" xfId="0" applyNumberFormat="1" applyFont="1" applyAlignment="1">
      <alignment vertical="top" wrapText="1"/>
    </xf>
    <xf numFmtId="0" fontId="0" fillId="0" borderId="0" xfId="0" applyAlignment="1">
      <alignment vertical="top" wrapText="1" shrinkToFi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7" fillId="0" borderId="0" xfId="0" applyFont="1"/>
    <xf numFmtId="0" fontId="24" fillId="5" borderId="0" xfId="0" applyFont="1" applyFill="1"/>
    <xf numFmtId="2" fontId="25" fillId="5" borderId="0" xfId="0" applyNumberFormat="1" applyFont="1" applyFill="1"/>
    <xf numFmtId="49" fontId="0" fillId="0" borderId="0" xfId="0" applyNumberFormat="1" applyAlignment="1">
      <alignment horizontal="center" vertical="top" wrapText="1"/>
    </xf>
    <xf numFmtId="14" fontId="8" fillId="2" borderId="5" xfId="0" applyNumberFormat="1" applyFont="1" applyFill="1" applyBorder="1" applyAlignment="1">
      <alignment vertical="top"/>
    </xf>
    <xf numFmtId="0" fontId="17" fillId="0" borderId="0" xfId="0" applyFont="1" applyAlignment="1">
      <alignment vertical="top" wrapText="1"/>
    </xf>
    <xf numFmtId="2" fontId="17" fillId="0" borderId="0" xfId="0" applyNumberFormat="1" applyFont="1" applyAlignment="1">
      <alignment vertical="top"/>
    </xf>
    <xf numFmtId="2" fontId="17" fillId="9" borderId="0" xfId="0" applyNumberFormat="1" applyFont="1" applyFill="1" applyAlignment="1">
      <alignment vertical="top"/>
    </xf>
    <xf numFmtId="2" fontId="27" fillId="9" borderId="0" xfId="0" applyNumberFormat="1" applyFont="1" applyFill="1" applyAlignment="1">
      <alignment vertical="top"/>
    </xf>
    <xf numFmtId="0" fontId="17" fillId="8" borderId="0" xfId="0" applyFont="1" applyFill="1" applyAlignment="1" applyProtection="1">
      <alignment vertical="top"/>
      <protection locked="0"/>
    </xf>
    <xf numFmtId="2" fontId="2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27" fillId="0" borderId="0" xfId="0" applyFont="1" applyAlignment="1">
      <alignment horizontal="left" vertical="top" wrapText="1"/>
    </xf>
    <xf numFmtId="2" fontId="30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0" fillId="6" borderId="7" xfId="0" applyFont="1" applyFill="1" applyBorder="1" applyAlignment="1">
      <alignment vertical="top"/>
    </xf>
    <xf numFmtId="0" fontId="10" fillId="6" borderId="0" xfId="0" applyFont="1" applyFill="1" applyAlignment="1">
      <alignment vertical="top"/>
    </xf>
    <xf numFmtId="0" fontId="20" fillId="6" borderId="7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9" fillId="5" borderId="6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6" fillId="7" borderId="4" xfId="1" applyFont="1" applyFill="1" applyBorder="1" applyAlignment="1" applyProtection="1">
      <alignment horizontal="center" vertical="center"/>
      <protection locked="0"/>
    </xf>
    <xf numFmtId="0" fontId="6" fillId="7" borderId="5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 wrapText="1"/>
    </xf>
    <xf numFmtId="0" fontId="8" fillId="2" borderId="9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32" displayName="Tabuľka132" ref="A13:K163" totalsRowCount="1" headerRowDxfId="27" dataDxfId="25" totalsRowDxfId="23" headerRowBorderDxfId="26" tableBorderDxfId="24" totalsRowBorderDxfId="22">
  <autoFilter ref="A13:K162" xr:uid="{00000000-0009-0000-0100-000001000000}"/>
  <tableColumns count="11">
    <tableColumn id="1" xr3:uid="{00000000-0010-0000-0000-000001000000}" name="Ročník" dataDxfId="21" totalsRowDxfId="20"/>
    <tableColumn id="2" xr3:uid="{00000000-0010-0000-0000-000002000000}" name="Typ" dataDxfId="19" totalsRowDxfId="18"/>
    <tableColumn id="3" xr3:uid="{00000000-0010-0000-0000-000003000000}" name="Názov " dataDxfId="17" totalsRowDxfId="16"/>
    <tableColumn id="4" xr3:uid="{00000000-0010-0000-0000-000004000000}" name="Autori" dataDxfId="15" totalsRowDxfId="14"/>
    <tableColumn id="5" xr3:uid="{00000000-0010-0000-0000-000005000000}" name="BONUSOVÝ PROGRAM _x000a_podrobné informácie na www.aitec.sk" dataDxfId="13" totalsRowDxfId="12"/>
    <tableColumn id="6" xr3:uid="{00000000-0010-0000-0000-000006000000}" name="Bežná cena v € bez DPH" dataDxfId="11" totalsRowDxfId="10">
      <calculatedColumnFormula>H14/1.1</calculatedColumnFormula>
    </tableColumn>
    <tableColumn id="12" xr3:uid="{00000000-0010-0000-0000-00000C000000}" name="DPH 10%_x000a_v €" dataDxfId="9" totalsRowDxfId="8">
      <calculatedColumnFormula>Tabuľka132[[#This Row],[Bežná cena v € s DPH]]-Tabuľka132[[#This Row],[Bežná cena v € bez DPH]]</calculatedColumnFormula>
    </tableColumn>
    <tableColumn id="7" xr3:uid="{00000000-0010-0000-0000-000007000000}" name="Bežná cena v € s DPH" dataDxfId="7" totalsRowDxfId="6"/>
    <tableColumn id="8" xr3:uid="{00000000-0010-0000-0000-000008000000}" name="Počet_x000a_kusov" dataDxfId="5" totalsRowDxfId="4"/>
    <tableColumn id="9" xr3:uid="{00000000-0010-0000-0000-000009000000}" name="BEŽNÁ SPOLU  cena _x000a_v € bez DPH" totalsRowFunction="sum" dataDxfId="3" totalsRowDxfId="2">
      <calculatedColumnFormula>I14*F14</calculatedColumnFormula>
    </tableColumn>
    <tableColumn id="10" xr3:uid="{00000000-0010-0000-0000-00000A000000}" name="BEŽNÁ 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="93" zoomScaleNormal="100" zoomScalePageLayoutView="93" workbookViewId="0">
      <selection activeCell="J10" sqref="J10:K10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3" width="75.140625" customWidth="1"/>
    <col min="4" max="4" width="29.7109375" customWidth="1"/>
    <col min="5" max="5" width="50" style="3" customWidth="1"/>
    <col min="6" max="6" width="12.28515625" style="1" customWidth="1"/>
    <col min="7" max="7" width="11.28515625" style="1" customWidth="1"/>
    <col min="8" max="8" width="12" style="2" customWidth="1"/>
    <col min="9" max="9" width="9" customWidth="1"/>
    <col min="10" max="10" width="15" style="1" customWidth="1"/>
    <col min="11" max="11" width="16.42578125" style="2" customWidth="1"/>
  </cols>
  <sheetData>
    <row r="1" spans="1:11" ht="31.5" customHeight="1" x14ac:dyDescent="0.25">
      <c r="A1" s="51" t="s">
        <v>168</v>
      </c>
      <c r="B1" s="52"/>
      <c r="C1" s="52"/>
      <c r="D1" s="52"/>
      <c r="E1" s="52"/>
      <c r="F1" s="4"/>
      <c r="G1" s="4"/>
      <c r="H1" s="5"/>
      <c r="I1" s="6"/>
      <c r="J1" s="4"/>
      <c r="K1" s="5"/>
    </row>
    <row r="2" spans="1:11" ht="22.15" customHeight="1" x14ac:dyDescent="0.25">
      <c r="A2" s="53" t="s">
        <v>209</v>
      </c>
      <c r="B2" s="54"/>
      <c r="C2" s="54"/>
      <c r="D2" s="54"/>
      <c r="E2" s="54"/>
      <c r="F2" s="4"/>
      <c r="G2" s="4"/>
      <c r="H2" s="5"/>
      <c r="I2" s="4"/>
      <c r="J2" s="4"/>
      <c r="K2" s="6"/>
    </row>
    <row r="3" spans="1:11" ht="9.6" customHeight="1" x14ac:dyDescent="0.25">
      <c r="A3" s="27"/>
      <c r="B3" s="6"/>
      <c r="C3" s="6"/>
      <c r="D3" s="6"/>
      <c r="E3" s="28"/>
      <c r="F3" s="4"/>
      <c r="G3" s="4"/>
      <c r="H3" s="5"/>
      <c r="I3" s="6"/>
      <c r="J3" s="4"/>
      <c r="K3" s="5"/>
    </row>
    <row r="4" spans="1:11" ht="18.75" x14ac:dyDescent="0.25">
      <c r="A4" s="55" t="s">
        <v>11</v>
      </c>
      <c r="B4" s="55"/>
      <c r="C4" s="55"/>
      <c r="D4" s="55"/>
      <c r="E4" s="55"/>
      <c r="F4" s="4"/>
      <c r="G4" s="4"/>
      <c r="H4" s="5"/>
      <c r="I4" s="6"/>
      <c r="J4" s="4"/>
      <c r="K4" s="5"/>
    </row>
    <row r="5" spans="1:11" x14ac:dyDescent="0.25">
      <c r="A5" s="56" t="s">
        <v>12</v>
      </c>
      <c r="B5" s="56"/>
      <c r="C5" s="56"/>
      <c r="D5" s="57" t="s">
        <v>13</v>
      </c>
      <c r="E5" s="57"/>
      <c r="F5" s="4"/>
      <c r="G5" s="4"/>
      <c r="H5" s="5"/>
      <c r="I5" s="6"/>
      <c r="J5" s="4"/>
      <c r="K5" s="5"/>
    </row>
    <row r="6" spans="1:11" x14ac:dyDescent="0.25">
      <c r="A6" s="57" t="s">
        <v>217</v>
      </c>
      <c r="B6" s="57"/>
      <c r="C6" s="57"/>
      <c r="D6" s="57" t="s">
        <v>164</v>
      </c>
      <c r="E6" s="57"/>
      <c r="F6" s="4"/>
      <c r="G6" s="4"/>
      <c r="H6" s="5"/>
      <c r="I6" s="6"/>
      <c r="J6" s="4"/>
      <c r="K6" s="5"/>
    </row>
    <row r="7" spans="1:11" x14ac:dyDescent="0.25">
      <c r="A7" s="57" t="s">
        <v>14</v>
      </c>
      <c r="B7" s="57"/>
      <c r="C7" s="57"/>
      <c r="D7" s="57" t="s">
        <v>106</v>
      </c>
      <c r="E7" s="57"/>
      <c r="F7" s="4"/>
      <c r="G7" s="4"/>
      <c r="H7" s="5"/>
      <c r="I7" s="6"/>
      <c r="J7" s="4"/>
      <c r="K7" s="5"/>
    </row>
    <row r="8" spans="1:11" ht="68.25" customHeight="1" x14ac:dyDescent="0.25">
      <c r="A8" s="62" t="s">
        <v>181</v>
      </c>
      <c r="B8" s="62"/>
      <c r="C8" s="62"/>
      <c r="D8" s="62"/>
      <c r="E8" s="62"/>
      <c r="F8" s="4"/>
      <c r="G8" s="4"/>
      <c r="H8" s="5"/>
      <c r="I8" s="6"/>
      <c r="J8" s="4"/>
      <c r="K8" s="5"/>
    </row>
    <row r="9" spans="1:11" ht="14.45" customHeight="1" thickBot="1" x14ac:dyDescent="0.3">
      <c r="A9" s="6"/>
      <c r="B9" s="6"/>
      <c r="C9" s="6"/>
      <c r="D9" s="6"/>
      <c r="E9" s="7"/>
      <c r="F9" s="4"/>
      <c r="G9" s="4"/>
      <c r="H9" s="5"/>
      <c r="I9" s="6"/>
      <c r="J9" s="4"/>
      <c r="K9" s="5"/>
    </row>
    <row r="10" spans="1:11" ht="54.75" customHeight="1" thickBot="1" x14ac:dyDescent="0.3">
      <c r="A10" s="64" t="s">
        <v>210</v>
      </c>
      <c r="B10" s="65"/>
      <c r="C10" s="65"/>
      <c r="D10" s="65"/>
      <c r="E10" s="65"/>
      <c r="F10" s="65"/>
      <c r="G10" s="66"/>
      <c r="H10" s="50"/>
      <c r="I10" s="8"/>
      <c r="J10" s="60" t="s">
        <v>138</v>
      </c>
      <c r="K10" s="61"/>
    </row>
    <row r="11" spans="1:11" ht="24" customHeight="1" thickBot="1" x14ac:dyDescent="0.3">
      <c r="A11" s="6"/>
      <c r="B11" s="6"/>
      <c r="C11" s="6"/>
      <c r="D11" s="6"/>
      <c r="E11" s="7"/>
      <c r="F11" s="4"/>
      <c r="G11" s="4"/>
      <c r="H11" s="5"/>
      <c r="I11" s="6"/>
      <c r="J11" s="4"/>
      <c r="K11" s="5"/>
    </row>
    <row r="12" spans="1:11" ht="24" thickBot="1" x14ac:dyDescent="0.3">
      <c r="A12" s="58" t="s">
        <v>169</v>
      </c>
      <c r="B12" s="59"/>
      <c r="C12" s="59"/>
      <c r="D12" s="59"/>
      <c r="E12" s="59"/>
      <c r="F12" s="63" t="s">
        <v>128</v>
      </c>
      <c r="G12" s="63"/>
      <c r="H12" s="63"/>
      <c r="I12" s="63"/>
      <c r="J12" s="63"/>
      <c r="K12" s="40">
        <f ca="1">TODAY()</f>
        <v>45463</v>
      </c>
    </row>
    <row r="13" spans="1:11" s="14" customFormat="1" ht="45" x14ac:dyDescent="0.25">
      <c r="A13" s="12" t="s">
        <v>50</v>
      </c>
      <c r="B13" s="12" t="s">
        <v>0</v>
      </c>
      <c r="C13" s="12" t="s">
        <v>10</v>
      </c>
      <c r="D13" s="12" t="s">
        <v>3</v>
      </c>
      <c r="E13" s="13" t="s">
        <v>129</v>
      </c>
      <c r="F13" s="34" t="s">
        <v>160</v>
      </c>
      <c r="G13" s="34" t="s">
        <v>51</v>
      </c>
      <c r="H13" s="34" t="s">
        <v>161</v>
      </c>
      <c r="I13" s="13" t="s">
        <v>9</v>
      </c>
      <c r="J13" s="35" t="s">
        <v>162</v>
      </c>
      <c r="K13" s="35" t="s">
        <v>163</v>
      </c>
    </row>
    <row r="14" spans="1:11" ht="13.9" customHeight="1" x14ac:dyDescent="0.25">
      <c r="A14" s="47" t="s">
        <v>1</v>
      </c>
      <c r="B14" s="6" t="s">
        <v>2</v>
      </c>
      <c r="C14" s="6" t="s">
        <v>93</v>
      </c>
      <c r="D14" s="6" t="s">
        <v>4</v>
      </c>
      <c r="E14" s="29" t="s">
        <v>203</v>
      </c>
      <c r="F14" s="4">
        <f>H14/1.1</f>
        <v>16.8</v>
      </c>
      <c r="G14" s="4">
        <f>Tabuľka132[[#This Row],[Bežná cena v € s DPH]]-Tabuľka132[[#This Row],[Bežná cena v € bez DPH]]</f>
        <v>1.6799999999999997</v>
      </c>
      <c r="H14" s="5">
        <v>18.48</v>
      </c>
      <c r="I14" s="15"/>
      <c r="J14" s="4">
        <f>I14*F14</f>
        <v>0</v>
      </c>
      <c r="K14" s="5">
        <f>H14*I14</f>
        <v>0</v>
      </c>
    </row>
    <row r="15" spans="1:11" x14ac:dyDescent="0.25">
      <c r="A15" s="47" t="s">
        <v>1</v>
      </c>
      <c r="B15" s="6" t="s">
        <v>5</v>
      </c>
      <c r="C15" s="6" t="s">
        <v>6</v>
      </c>
      <c r="D15" s="6" t="s">
        <v>4</v>
      </c>
      <c r="E15" s="7" t="s">
        <v>107</v>
      </c>
      <c r="F15" s="4">
        <f>H15/1.1</f>
        <v>5.6999999999999993</v>
      </c>
      <c r="G15" s="4">
        <f>Tabuľka132[[#This Row],[Bežná cena v € s DPH]]-Tabuľka132[[#This Row],[Bežná cena v € bez DPH]]</f>
        <v>0.57000000000000028</v>
      </c>
      <c r="H15" s="5">
        <v>6.27</v>
      </c>
      <c r="I15" s="15"/>
      <c r="J15" s="4">
        <f>I15*F15</f>
        <v>0</v>
      </c>
      <c r="K15" s="5">
        <f>H15*I15</f>
        <v>0</v>
      </c>
    </row>
    <row r="16" spans="1:11" x14ac:dyDescent="0.25">
      <c r="A16" s="47" t="s">
        <v>1</v>
      </c>
      <c r="B16" s="6" t="s">
        <v>5</v>
      </c>
      <c r="C16" s="6" t="s">
        <v>7</v>
      </c>
      <c r="D16" s="6" t="s">
        <v>4</v>
      </c>
      <c r="E16" s="7" t="s">
        <v>107</v>
      </c>
      <c r="F16" s="4">
        <f>H16/1.1</f>
        <v>5.6999999999999993</v>
      </c>
      <c r="G16" s="4">
        <f>Tabuľka132[[#This Row],[Bežná cena v € s DPH]]-Tabuľka132[[#This Row],[Bežná cena v € bez DPH]]</f>
        <v>0.57000000000000028</v>
      </c>
      <c r="H16" s="5">
        <v>6.27</v>
      </c>
      <c r="I16" s="15"/>
      <c r="J16" s="4">
        <f>I16*F16</f>
        <v>0</v>
      </c>
      <c r="K16" s="5">
        <f>H16*I16</f>
        <v>0</v>
      </c>
    </row>
    <row r="17" spans="1:11" x14ac:dyDescent="0.25">
      <c r="A17" s="47" t="s">
        <v>1</v>
      </c>
      <c r="B17" s="6" t="s">
        <v>5</v>
      </c>
      <c r="C17" s="6" t="s">
        <v>8</v>
      </c>
      <c r="D17" s="6" t="s">
        <v>4</v>
      </c>
      <c r="E17" s="7" t="s">
        <v>107</v>
      </c>
      <c r="F17" s="4">
        <f t="shared" ref="F17:F75" si="0">H17/1.1</f>
        <v>5.6999999999999993</v>
      </c>
      <c r="G17" s="4">
        <f>Tabuľka132[[#This Row],[Bežná cena v € s DPH]]-Tabuľka132[[#This Row],[Bežná cena v € bez DPH]]</f>
        <v>0.57000000000000028</v>
      </c>
      <c r="H17" s="5">
        <v>6.27</v>
      </c>
      <c r="I17" s="15"/>
      <c r="J17" s="4">
        <f t="shared" ref="J17:J75" si="1">I17*F17</f>
        <v>0</v>
      </c>
      <c r="K17" s="5">
        <f t="shared" ref="K17:K75" si="2">H17*I17</f>
        <v>0</v>
      </c>
    </row>
    <row r="18" spans="1:11" ht="14.45" customHeight="1" x14ac:dyDescent="0.25">
      <c r="A18" s="47" t="s">
        <v>1</v>
      </c>
      <c r="B18" s="6" t="s">
        <v>5</v>
      </c>
      <c r="C18" s="23" t="s">
        <v>84</v>
      </c>
      <c r="D18" s="23" t="s">
        <v>4</v>
      </c>
      <c r="E18" s="7" t="s">
        <v>107</v>
      </c>
      <c r="F18" s="4">
        <f t="shared" si="0"/>
        <v>6.6</v>
      </c>
      <c r="G18" s="4">
        <f>Tabuľka132[[#This Row],[Bežná cena v € s DPH]]-Tabuľka132[[#This Row],[Bežná cena v € bez DPH]]</f>
        <v>0.66000000000000014</v>
      </c>
      <c r="H18" s="5">
        <v>7.26</v>
      </c>
      <c r="I18" s="15"/>
      <c r="J18" s="4">
        <f t="shared" si="1"/>
        <v>0</v>
      </c>
      <c r="K18" s="5">
        <f t="shared" si="2"/>
        <v>0</v>
      </c>
    </row>
    <row r="19" spans="1:11" ht="14.45" customHeight="1" x14ac:dyDescent="0.25">
      <c r="A19" s="47" t="s">
        <v>1</v>
      </c>
      <c r="B19" s="6" t="s">
        <v>120</v>
      </c>
      <c r="C19" s="30" t="s">
        <v>182</v>
      </c>
      <c r="D19" s="23" t="s">
        <v>115</v>
      </c>
      <c r="E19" s="39"/>
      <c r="F19" s="4">
        <f>H19/1.2</f>
        <v>13.3</v>
      </c>
      <c r="G19" s="21">
        <f>Tabuľka132[[#This Row],[Bežná cena v € s DPH]]-Tabuľka132[[#This Row],[Bežná cena v € bez DPH]]</f>
        <v>2.66</v>
      </c>
      <c r="H19" s="22">
        <v>15.96</v>
      </c>
      <c r="I19" s="15"/>
      <c r="J19" s="4">
        <f>I19*F19</f>
        <v>0</v>
      </c>
      <c r="K19" s="5">
        <f>H19*I19</f>
        <v>0</v>
      </c>
    </row>
    <row r="20" spans="1:11" ht="15" customHeight="1" x14ac:dyDescent="0.25">
      <c r="A20" s="47" t="s">
        <v>1</v>
      </c>
      <c r="B20" s="6" t="s">
        <v>2</v>
      </c>
      <c r="C20" s="6" t="s">
        <v>94</v>
      </c>
      <c r="D20" s="23" t="s">
        <v>16</v>
      </c>
      <c r="E20" s="29" t="s">
        <v>204</v>
      </c>
      <c r="F20" s="4">
        <f t="shared" si="0"/>
        <v>16.2</v>
      </c>
      <c r="G20" s="4">
        <f>Tabuľka132[[#This Row],[Bežná cena v € s DPH]]-Tabuľka132[[#This Row],[Bežná cena v € bez DPH]]</f>
        <v>1.620000000000001</v>
      </c>
      <c r="H20" s="5">
        <v>17.82</v>
      </c>
      <c r="I20" s="15"/>
      <c r="J20" s="4">
        <f t="shared" si="1"/>
        <v>0</v>
      </c>
      <c r="K20" s="5">
        <f t="shared" si="2"/>
        <v>0</v>
      </c>
    </row>
    <row r="21" spans="1:11" x14ac:dyDescent="0.25">
      <c r="A21" s="47" t="s">
        <v>1</v>
      </c>
      <c r="B21" s="6" t="s">
        <v>5</v>
      </c>
      <c r="C21" s="6" t="s">
        <v>17</v>
      </c>
      <c r="D21" s="23" t="s">
        <v>16</v>
      </c>
      <c r="E21" s="7" t="s">
        <v>107</v>
      </c>
      <c r="F21" s="4">
        <f t="shared" si="0"/>
        <v>5.4999999999999991</v>
      </c>
      <c r="G21" s="4">
        <f>Tabuľka132[[#This Row],[Bežná cena v € s DPH]]-Tabuľka132[[#This Row],[Bežná cena v € bez DPH]]</f>
        <v>0.55000000000000071</v>
      </c>
      <c r="H21" s="5">
        <v>6.05</v>
      </c>
      <c r="I21" s="15"/>
      <c r="J21" s="4">
        <f t="shared" si="1"/>
        <v>0</v>
      </c>
      <c r="K21" s="5">
        <f t="shared" si="2"/>
        <v>0</v>
      </c>
    </row>
    <row r="22" spans="1:11" x14ac:dyDescent="0.25">
      <c r="A22" s="47" t="s">
        <v>1</v>
      </c>
      <c r="B22" s="6" t="s">
        <v>5</v>
      </c>
      <c r="C22" s="6" t="s">
        <v>18</v>
      </c>
      <c r="D22" s="23" t="s">
        <v>16</v>
      </c>
      <c r="E22" s="7" t="s">
        <v>107</v>
      </c>
      <c r="F22" s="4">
        <f t="shared" si="0"/>
        <v>5.4999999999999991</v>
      </c>
      <c r="G22" s="4">
        <f>Tabuľka132[[#This Row],[Bežná cena v € s DPH]]-Tabuľka132[[#This Row],[Bežná cena v € bez DPH]]</f>
        <v>0.55000000000000071</v>
      </c>
      <c r="H22" s="5">
        <v>6.05</v>
      </c>
      <c r="I22" s="15"/>
      <c r="J22" s="4">
        <f t="shared" si="1"/>
        <v>0</v>
      </c>
      <c r="K22" s="5">
        <f t="shared" si="2"/>
        <v>0</v>
      </c>
    </row>
    <row r="23" spans="1:11" x14ac:dyDescent="0.25">
      <c r="A23" s="47" t="s">
        <v>1</v>
      </c>
      <c r="B23" s="6" t="s">
        <v>5</v>
      </c>
      <c r="C23" s="6" t="s">
        <v>19</v>
      </c>
      <c r="D23" s="23" t="s">
        <v>16</v>
      </c>
      <c r="E23" s="7" t="s">
        <v>107</v>
      </c>
      <c r="F23" s="4">
        <f t="shared" si="0"/>
        <v>5.4999999999999991</v>
      </c>
      <c r="G23" s="16">
        <f>Tabuľka132[[#This Row],[Bežná cena v € s DPH]]-Tabuľka132[[#This Row],[Bežná cena v € bez DPH]]</f>
        <v>0.55000000000000071</v>
      </c>
      <c r="H23" s="5">
        <v>6.05</v>
      </c>
      <c r="I23" s="15"/>
      <c r="J23" s="4">
        <f t="shared" si="1"/>
        <v>0</v>
      </c>
      <c r="K23" s="5">
        <f t="shared" si="2"/>
        <v>0</v>
      </c>
    </row>
    <row r="24" spans="1:11" x14ac:dyDescent="0.25">
      <c r="A24" s="47" t="s">
        <v>1</v>
      </c>
      <c r="B24" s="6" t="s">
        <v>5</v>
      </c>
      <c r="C24" s="6" t="s">
        <v>63</v>
      </c>
      <c r="D24" s="23" t="s">
        <v>16</v>
      </c>
      <c r="E24" s="7" t="s">
        <v>107</v>
      </c>
      <c r="F24" s="4">
        <f t="shared" si="0"/>
        <v>3.3</v>
      </c>
      <c r="G24" s="16">
        <f>Tabuľka132[[#This Row],[Bežná cena v € s DPH]]-Tabuľka132[[#This Row],[Bežná cena v € bez DPH]]</f>
        <v>0.33000000000000007</v>
      </c>
      <c r="H24" s="5">
        <v>3.63</v>
      </c>
      <c r="I24" s="15"/>
      <c r="J24" s="4">
        <f t="shared" si="1"/>
        <v>0</v>
      </c>
      <c r="K24" s="5">
        <f t="shared" si="2"/>
        <v>0</v>
      </c>
    </row>
    <row r="25" spans="1:11" x14ac:dyDescent="0.25">
      <c r="A25" s="47" t="s">
        <v>1</v>
      </c>
      <c r="B25" s="6" t="s">
        <v>5</v>
      </c>
      <c r="C25" s="6" t="s">
        <v>83</v>
      </c>
      <c r="D25" s="23" t="s">
        <v>16</v>
      </c>
      <c r="E25" s="7" t="s">
        <v>107</v>
      </c>
      <c r="F25" s="4">
        <f>H25/1.1</f>
        <v>6.5</v>
      </c>
      <c r="G25" s="16">
        <f>Tabuľka132[[#This Row],[Bežná cena v € s DPH]]-Tabuľka132[[#This Row],[Bežná cena v € bez DPH]]</f>
        <v>0.65000000000000036</v>
      </c>
      <c r="H25" s="5">
        <v>7.15</v>
      </c>
      <c r="I25" s="15"/>
      <c r="J25" s="4">
        <f>I25*F25</f>
        <v>0</v>
      </c>
      <c r="K25" s="5">
        <f>H25*I25</f>
        <v>0</v>
      </c>
    </row>
    <row r="26" spans="1:11" ht="15" customHeight="1" x14ac:dyDescent="0.25">
      <c r="A26" s="47" t="s">
        <v>1</v>
      </c>
      <c r="B26" s="6" t="s">
        <v>120</v>
      </c>
      <c r="C26" s="30" t="s">
        <v>183</v>
      </c>
      <c r="D26" s="23" t="s">
        <v>115</v>
      </c>
      <c r="E26" s="39"/>
      <c r="F26" s="4">
        <f>H26/1.2</f>
        <v>13.3</v>
      </c>
      <c r="G26" s="21">
        <f>Tabuľka132[[#This Row],[Bežná cena v € s DPH]]-Tabuľka132[[#This Row],[Bežná cena v € bez DPH]]</f>
        <v>2.66</v>
      </c>
      <c r="H26" s="22">
        <v>15.96</v>
      </c>
      <c r="I26" s="15"/>
      <c r="J26" s="4">
        <f>I26*F26</f>
        <v>0</v>
      </c>
      <c r="K26" s="5">
        <f>H26*I26</f>
        <v>0</v>
      </c>
    </row>
    <row r="27" spans="1:11" x14ac:dyDescent="0.25">
      <c r="A27" s="47" t="s">
        <v>1</v>
      </c>
      <c r="B27" s="6" t="s">
        <v>5</v>
      </c>
      <c r="C27" s="6" t="s">
        <v>111</v>
      </c>
      <c r="D27" s="23" t="s">
        <v>115</v>
      </c>
      <c r="E27" s="7" t="s">
        <v>107</v>
      </c>
      <c r="F27" s="4">
        <f>H27/1.1</f>
        <v>1.5999999999999999</v>
      </c>
      <c r="G27" s="4">
        <f>Tabuľka132[[#This Row],[Bežná cena v € s DPH]]-Tabuľka132[[#This Row],[Bežná cena v € bez DPH]]</f>
        <v>0.16000000000000014</v>
      </c>
      <c r="H27" s="5">
        <v>1.76</v>
      </c>
      <c r="I27" s="15"/>
      <c r="J27" s="4">
        <f t="shared" si="1"/>
        <v>0</v>
      </c>
      <c r="K27" s="5">
        <f>H27*I27</f>
        <v>0</v>
      </c>
    </row>
    <row r="28" spans="1:11" x14ac:dyDescent="0.25">
      <c r="A28" s="47" t="s">
        <v>1</v>
      </c>
      <c r="B28" s="6" t="s">
        <v>5</v>
      </c>
      <c r="C28" s="6" t="s">
        <v>85</v>
      </c>
      <c r="D28" s="23" t="s">
        <v>86</v>
      </c>
      <c r="E28" s="7" t="s">
        <v>107</v>
      </c>
      <c r="F28" s="4">
        <f t="shared" si="0"/>
        <v>1.7999999999999998</v>
      </c>
      <c r="G28" s="4">
        <f>Tabuľka132[[#This Row],[Bežná cena v € s DPH]]-Tabuľka132[[#This Row],[Bežná cena v € bez DPH]]</f>
        <v>0.18000000000000016</v>
      </c>
      <c r="H28" s="5">
        <v>1.98</v>
      </c>
      <c r="I28" s="15"/>
      <c r="J28" s="4">
        <f t="shared" si="1"/>
        <v>0</v>
      </c>
      <c r="K28" s="5">
        <f t="shared" si="2"/>
        <v>0</v>
      </c>
    </row>
    <row r="29" spans="1:11" x14ac:dyDescent="0.25">
      <c r="A29" s="47" t="s">
        <v>1</v>
      </c>
      <c r="B29" s="6" t="s">
        <v>5</v>
      </c>
      <c r="C29" s="6" t="s">
        <v>87</v>
      </c>
      <c r="D29" s="23" t="s">
        <v>88</v>
      </c>
      <c r="E29" s="7" t="s">
        <v>107</v>
      </c>
      <c r="F29" s="4">
        <f t="shared" si="0"/>
        <v>1.7999999999999998</v>
      </c>
      <c r="G29" s="4">
        <f>Tabuľka132[[#This Row],[Bežná cena v € s DPH]]-Tabuľka132[[#This Row],[Bežná cena v € bez DPH]]</f>
        <v>0.18000000000000016</v>
      </c>
      <c r="H29" s="5">
        <v>1.98</v>
      </c>
      <c r="I29" s="15"/>
      <c r="J29" s="4">
        <f t="shared" si="1"/>
        <v>0</v>
      </c>
      <c r="K29" s="5">
        <f t="shared" si="2"/>
        <v>0</v>
      </c>
    </row>
    <row r="30" spans="1:11" x14ac:dyDescent="0.25">
      <c r="A30" s="47" t="s">
        <v>1</v>
      </c>
      <c r="B30" s="47" t="s">
        <v>5</v>
      </c>
      <c r="C30" s="47" t="s">
        <v>152</v>
      </c>
      <c r="D30" s="23" t="s">
        <v>153</v>
      </c>
      <c r="E30" s="7" t="s">
        <v>107</v>
      </c>
      <c r="F30" s="4">
        <f>H30/1.1</f>
        <v>1.7999999999999998</v>
      </c>
      <c r="G30" s="4">
        <f>Tabuľka132[[#This Row],[Bežná cena v € s DPH]]-Tabuľka132[[#This Row],[Bežná cena v € bez DPH]]</f>
        <v>0.18000000000000016</v>
      </c>
      <c r="H30" s="5">
        <v>1.98</v>
      </c>
      <c r="I30" s="15"/>
      <c r="J30" s="4">
        <f>I30*F30</f>
        <v>0</v>
      </c>
      <c r="K30" s="5">
        <f>H30*I30</f>
        <v>0</v>
      </c>
    </row>
    <row r="31" spans="1:11" ht="16.5" customHeight="1" x14ac:dyDescent="0.25">
      <c r="A31" s="47" t="s">
        <v>1</v>
      </c>
      <c r="B31" s="6" t="s">
        <v>28</v>
      </c>
      <c r="C31" s="6" t="s">
        <v>149</v>
      </c>
      <c r="D31" s="23" t="s">
        <v>27</v>
      </c>
      <c r="E31" s="7" t="s">
        <v>107</v>
      </c>
      <c r="F31" s="4">
        <f t="shared" si="0"/>
        <v>8</v>
      </c>
      <c r="G31" s="4">
        <f>Tabuľka132[[#This Row],[Bežná cena v € s DPH]]-Tabuľka132[[#This Row],[Bežná cena v € bez DPH]]</f>
        <v>0.80000000000000071</v>
      </c>
      <c r="H31" s="5">
        <v>8.8000000000000007</v>
      </c>
      <c r="I31" s="15"/>
      <c r="J31" s="4">
        <f t="shared" si="1"/>
        <v>0</v>
      </c>
      <c r="K31" s="5">
        <f t="shared" si="2"/>
        <v>0</v>
      </c>
    </row>
    <row r="32" spans="1:11" ht="15.75" customHeight="1" x14ac:dyDescent="0.25">
      <c r="A32" s="47" t="s">
        <v>1</v>
      </c>
      <c r="B32" s="6" t="s">
        <v>5</v>
      </c>
      <c r="C32" s="6" t="s">
        <v>20</v>
      </c>
      <c r="D32" s="23" t="s">
        <v>27</v>
      </c>
      <c r="E32" s="7" t="s">
        <v>107</v>
      </c>
      <c r="F32" s="4">
        <f t="shared" si="0"/>
        <v>4.2</v>
      </c>
      <c r="G32" s="16">
        <f>Tabuľka132[[#This Row],[Bežná cena v € s DPH]]-Tabuľka132[[#This Row],[Bežná cena v € bez DPH]]</f>
        <v>0.41999999999999993</v>
      </c>
      <c r="H32" s="5">
        <v>4.62</v>
      </c>
      <c r="I32" s="15"/>
      <c r="J32" s="4">
        <f t="shared" si="1"/>
        <v>0</v>
      </c>
      <c r="K32" s="5">
        <f t="shared" si="2"/>
        <v>0</v>
      </c>
    </row>
    <row r="33" spans="1:11" x14ac:dyDescent="0.25">
      <c r="A33" s="47" t="s">
        <v>1</v>
      </c>
      <c r="B33" s="6" t="s">
        <v>5</v>
      </c>
      <c r="C33" s="6" t="s">
        <v>21</v>
      </c>
      <c r="D33" s="23" t="s">
        <v>27</v>
      </c>
      <c r="E33" s="7" t="s">
        <v>107</v>
      </c>
      <c r="F33" s="4">
        <f t="shared" si="0"/>
        <v>4.2</v>
      </c>
      <c r="G33" s="4">
        <f>Tabuľka132[[#This Row],[Bežná cena v € s DPH]]-Tabuľka132[[#This Row],[Bežná cena v € bez DPH]]</f>
        <v>0.41999999999999993</v>
      </c>
      <c r="H33" s="5">
        <v>4.62</v>
      </c>
      <c r="I33" s="15"/>
      <c r="J33" s="4">
        <f t="shared" si="1"/>
        <v>0</v>
      </c>
      <c r="K33" s="5">
        <f t="shared" si="2"/>
        <v>0</v>
      </c>
    </row>
    <row r="34" spans="1:11" x14ac:dyDescent="0.25">
      <c r="A34" s="47" t="s">
        <v>1</v>
      </c>
      <c r="B34" s="6" t="s">
        <v>5</v>
      </c>
      <c r="C34" s="6" t="s">
        <v>52</v>
      </c>
      <c r="D34" s="23" t="s">
        <v>27</v>
      </c>
      <c r="E34" s="7" t="s">
        <v>107</v>
      </c>
      <c r="F34" s="4">
        <f>H34/1.1</f>
        <v>3.5999999999999996</v>
      </c>
      <c r="G34" s="24">
        <f>Tabuľka132[[#This Row],[Bežná cena v € s DPH]]-Tabuľka132[[#This Row],[Bežná cena v € bez DPH]]</f>
        <v>0.36000000000000032</v>
      </c>
      <c r="H34" s="5">
        <v>3.96</v>
      </c>
      <c r="I34" s="15"/>
      <c r="J34" s="4">
        <f t="shared" ref="J34:J39" si="3">I34*F34</f>
        <v>0</v>
      </c>
      <c r="K34" s="5">
        <f t="shared" ref="K34:K39" si="4">H34*I34</f>
        <v>0</v>
      </c>
    </row>
    <row r="35" spans="1:11" x14ac:dyDescent="0.25">
      <c r="A35" s="47" t="s">
        <v>1</v>
      </c>
      <c r="B35" s="6" t="s">
        <v>5</v>
      </c>
      <c r="C35" s="31" t="s">
        <v>89</v>
      </c>
      <c r="D35" s="23" t="s">
        <v>27</v>
      </c>
      <c r="E35" s="7" t="s">
        <v>107</v>
      </c>
      <c r="F35" s="4">
        <f>H35/1.1</f>
        <v>1.4</v>
      </c>
      <c r="G35" s="24">
        <f>Tabuľka132[[#This Row],[Bežná cena v € s DPH]]-Tabuľka132[[#This Row],[Bežná cena v € bez DPH]]</f>
        <v>0.14000000000000012</v>
      </c>
      <c r="H35" s="5">
        <v>1.54</v>
      </c>
      <c r="I35" s="15"/>
      <c r="J35" s="4">
        <f t="shared" si="3"/>
        <v>0</v>
      </c>
      <c r="K35" s="5">
        <f t="shared" si="4"/>
        <v>0</v>
      </c>
    </row>
    <row r="36" spans="1:11" ht="17.25" customHeight="1" x14ac:dyDescent="0.25">
      <c r="A36" s="47" t="s">
        <v>1</v>
      </c>
      <c r="B36" s="6" t="s">
        <v>120</v>
      </c>
      <c r="C36" s="30" t="s">
        <v>184</v>
      </c>
      <c r="D36" s="23" t="s">
        <v>115</v>
      </c>
      <c r="E36" s="39"/>
      <c r="F36" s="4">
        <f>H36/1.2</f>
        <v>13.3</v>
      </c>
      <c r="G36" s="21">
        <f>Tabuľka132[[#This Row],[Bežná cena v € s DPH]]-Tabuľka132[[#This Row],[Bežná cena v € bez DPH]]</f>
        <v>2.66</v>
      </c>
      <c r="H36" s="22">
        <v>15.96</v>
      </c>
      <c r="I36" s="15"/>
      <c r="J36" s="4">
        <f t="shared" si="3"/>
        <v>0</v>
      </c>
      <c r="K36" s="5">
        <f t="shared" si="4"/>
        <v>0</v>
      </c>
    </row>
    <row r="37" spans="1:11" ht="15.75" customHeight="1" x14ac:dyDescent="0.25">
      <c r="A37" s="47" t="s">
        <v>1</v>
      </c>
      <c r="B37" s="6" t="s">
        <v>28</v>
      </c>
      <c r="C37" s="6" t="s">
        <v>148</v>
      </c>
      <c r="D37" s="23" t="s">
        <v>27</v>
      </c>
      <c r="E37" s="7" t="s">
        <v>107</v>
      </c>
      <c r="F37" s="4">
        <f>H37/1.1</f>
        <v>8.7999999999999989</v>
      </c>
      <c r="G37" s="24">
        <f>Tabuľka132[[#This Row],[Bežná cena v € s DPH]]-Tabuľka132[[#This Row],[Bežná cena v € bez DPH]]</f>
        <v>0.88000000000000078</v>
      </c>
      <c r="H37" s="5">
        <v>9.68</v>
      </c>
      <c r="I37" s="15"/>
      <c r="J37" s="4">
        <f t="shared" si="3"/>
        <v>0</v>
      </c>
      <c r="K37" s="5">
        <f t="shared" si="4"/>
        <v>0</v>
      </c>
    </row>
    <row r="38" spans="1:11" x14ac:dyDescent="0.25">
      <c r="A38" s="47" t="s">
        <v>1</v>
      </c>
      <c r="B38" s="6" t="s">
        <v>5</v>
      </c>
      <c r="C38" s="6" t="s">
        <v>112</v>
      </c>
      <c r="D38" s="23" t="s">
        <v>27</v>
      </c>
      <c r="E38" s="7" t="s">
        <v>107</v>
      </c>
      <c r="F38" s="4">
        <f>H38/1.1</f>
        <v>4.5</v>
      </c>
      <c r="G38" s="24">
        <f>Tabuľka132[[#This Row],[Bežná cena v € s DPH]]-Tabuľka132[[#This Row],[Bežná cena v € bez DPH]]</f>
        <v>0.45000000000000018</v>
      </c>
      <c r="H38" s="5">
        <v>4.95</v>
      </c>
      <c r="I38" s="15"/>
      <c r="J38" s="4">
        <f t="shared" si="3"/>
        <v>0</v>
      </c>
      <c r="K38" s="5">
        <f t="shared" si="4"/>
        <v>0</v>
      </c>
    </row>
    <row r="39" spans="1:11" x14ac:dyDescent="0.25">
      <c r="A39" s="47" t="s">
        <v>1</v>
      </c>
      <c r="B39" s="6" t="s">
        <v>5</v>
      </c>
      <c r="C39" s="6" t="s">
        <v>113</v>
      </c>
      <c r="D39" s="23" t="s">
        <v>27</v>
      </c>
      <c r="E39" s="7" t="s">
        <v>107</v>
      </c>
      <c r="F39" s="4">
        <f>H39/1.1</f>
        <v>4.5</v>
      </c>
      <c r="G39" s="24">
        <f>Tabuľka132[[#This Row],[Bežná cena v € s DPH]]-Tabuľka132[[#This Row],[Bežná cena v € bez DPH]]</f>
        <v>0.45000000000000018</v>
      </c>
      <c r="H39" s="5">
        <v>4.95</v>
      </c>
      <c r="I39" s="15"/>
      <c r="J39" s="4">
        <f t="shared" si="3"/>
        <v>0</v>
      </c>
      <c r="K39" s="5">
        <f t="shared" si="4"/>
        <v>0</v>
      </c>
    </row>
    <row r="40" spans="1:11" x14ac:dyDescent="0.25">
      <c r="A40" s="47" t="s">
        <v>1</v>
      </c>
      <c r="B40" s="6" t="s">
        <v>5</v>
      </c>
      <c r="C40" s="31" t="s">
        <v>147</v>
      </c>
      <c r="D40" s="23" t="s">
        <v>27</v>
      </c>
      <c r="E40" s="7" t="s">
        <v>107</v>
      </c>
      <c r="F40" s="4">
        <f t="shared" si="0"/>
        <v>1.4999999999999998</v>
      </c>
      <c r="G40" s="4">
        <f>Tabuľka132[[#This Row],[Bežná cena v € s DPH]]-Tabuľka132[[#This Row],[Bežná cena v € bez DPH]]</f>
        <v>0.15000000000000013</v>
      </c>
      <c r="H40" s="5">
        <v>1.65</v>
      </c>
      <c r="I40" s="15"/>
      <c r="J40" s="4">
        <f t="shared" si="1"/>
        <v>0</v>
      </c>
      <c r="K40" s="5">
        <f t="shared" si="2"/>
        <v>0</v>
      </c>
    </row>
    <row r="41" spans="1:11" x14ac:dyDescent="0.25">
      <c r="A41" s="47" t="s">
        <v>1</v>
      </c>
      <c r="B41" s="6" t="s">
        <v>28</v>
      </c>
      <c r="C41" s="6" t="s">
        <v>150</v>
      </c>
      <c r="D41" s="23" t="s">
        <v>22</v>
      </c>
      <c r="E41" s="32" t="s">
        <v>107</v>
      </c>
      <c r="F41" s="4">
        <f t="shared" si="0"/>
        <v>7</v>
      </c>
      <c r="G41" s="4">
        <f>Tabuľka132[[#This Row],[Bežná cena v € s DPH]]-Tabuľka132[[#This Row],[Bežná cena v € bez DPH]]</f>
        <v>0.70000000000000018</v>
      </c>
      <c r="H41" s="5">
        <v>7.7</v>
      </c>
      <c r="I41" s="15"/>
      <c r="J41" s="4">
        <f t="shared" si="1"/>
        <v>0</v>
      </c>
      <c r="K41" s="5">
        <f t="shared" si="2"/>
        <v>0</v>
      </c>
    </row>
    <row r="42" spans="1:11" x14ac:dyDescent="0.25">
      <c r="A42" s="47" t="s">
        <v>1</v>
      </c>
      <c r="B42" s="6" t="s">
        <v>5</v>
      </c>
      <c r="C42" s="6" t="s">
        <v>71</v>
      </c>
      <c r="D42" s="23" t="s">
        <v>22</v>
      </c>
      <c r="E42" s="7" t="s">
        <v>107</v>
      </c>
      <c r="F42" s="4">
        <f t="shared" si="0"/>
        <v>3.5999999999999996</v>
      </c>
      <c r="G42" s="4">
        <f>Tabuľka132[[#This Row],[Bežná cena v € s DPH]]-Tabuľka132[[#This Row],[Bežná cena v € bez DPH]]</f>
        <v>0.36000000000000032</v>
      </c>
      <c r="H42" s="5">
        <v>3.96</v>
      </c>
      <c r="I42" s="15"/>
      <c r="J42" s="4">
        <f t="shared" si="1"/>
        <v>0</v>
      </c>
      <c r="K42" s="5">
        <f t="shared" si="2"/>
        <v>0</v>
      </c>
    </row>
    <row r="43" spans="1:11" x14ac:dyDescent="0.25">
      <c r="A43" s="47" t="s">
        <v>1</v>
      </c>
      <c r="B43" s="6" t="s">
        <v>5</v>
      </c>
      <c r="C43" s="6" t="s">
        <v>72</v>
      </c>
      <c r="D43" s="23" t="s">
        <v>22</v>
      </c>
      <c r="E43" s="7" t="s">
        <v>107</v>
      </c>
      <c r="F43" s="4">
        <f t="shared" si="0"/>
        <v>3.5999999999999996</v>
      </c>
      <c r="G43" s="4">
        <f>Tabuľka132[[#This Row],[Bežná cena v € s DPH]]-Tabuľka132[[#This Row],[Bežná cena v € bez DPH]]</f>
        <v>0.36000000000000032</v>
      </c>
      <c r="H43" s="5">
        <v>3.96</v>
      </c>
      <c r="I43" s="15"/>
      <c r="J43" s="4">
        <f t="shared" si="1"/>
        <v>0</v>
      </c>
      <c r="K43" s="5">
        <f t="shared" si="2"/>
        <v>0</v>
      </c>
    </row>
    <row r="44" spans="1:11" ht="15.6" customHeight="1" x14ac:dyDescent="0.25">
      <c r="A44" s="47" t="s">
        <v>1</v>
      </c>
      <c r="B44" s="6" t="s">
        <v>28</v>
      </c>
      <c r="C44" s="6" t="s">
        <v>151</v>
      </c>
      <c r="D44" s="23" t="s">
        <v>22</v>
      </c>
      <c r="E44" s="32" t="s">
        <v>205</v>
      </c>
      <c r="F44" s="4">
        <f t="shared" si="0"/>
        <v>8.7999999999999989</v>
      </c>
      <c r="G44" s="4">
        <f>Tabuľka132[[#This Row],[Bežná cena v € s DPH]]-Tabuľka132[[#This Row],[Bežná cena v € bez DPH]]</f>
        <v>0.88000000000000078</v>
      </c>
      <c r="H44" s="5">
        <v>9.68</v>
      </c>
      <c r="I44" s="15"/>
      <c r="J44" s="4">
        <f t="shared" si="1"/>
        <v>0</v>
      </c>
      <c r="K44" s="5">
        <f t="shared" si="2"/>
        <v>0</v>
      </c>
    </row>
    <row r="45" spans="1:11" x14ac:dyDescent="0.25">
      <c r="A45" s="47" t="s">
        <v>1</v>
      </c>
      <c r="B45" s="6" t="s">
        <v>5</v>
      </c>
      <c r="C45" s="6" t="s">
        <v>73</v>
      </c>
      <c r="D45" s="23" t="s">
        <v>22</v>
      </c>
      <c r="E45" s="7" t="s">
        <v>107</v>
      </c>
      <c r="F45" s="4">
        <f t="shared" si="0"/>
        <v>4.5</v>
      </c>
      <c r="G45" s="4">
        <f>Tabuľka132[[#This Row],[Bežná cena v € s DPH]]-Tabuľka132[[#This Row],[Bežná cena v € bez DPH]]</f>
        <v>0.45000000000000018</v>
      </c>
      <c r="H45" s="5">
        <v>4.95</v>
      </c>
      <c r="I45" s="15"/>
      <c r="J45" s="4">
        <f t="shared" si="1"/>
        <v>0</v>
      </c>
      <c r="K45" s="5">
        <f t="shared" si="2"/>
        <v>0</v>
      </c>
    </row>
    <row r="46" spans="1:11" x14ac:dyDescent="0.25">
      <c r="A46" s="47" t="s">
        <v>1</v>
      </c>
      <c r="B46" s="6" t="s">
        <v>5</v>
      </c>
      <c r="C46" s="6" t="s">
        <v>74</v>
      </c>
      <c r="D46" s="23" t="s">
        <v>22</v>
      </c>
      <c r="E46" s="7" t="s">
        <v>107</v>
      </c>
      <c r="F46" s="4">
        <f t="shared" si="0"/>
        <v>4.5</v>
      </c>
      <c r="G46" s="4">
        <f>Tabuľka132[[#This Row],[Bežná cena v € s DPH]]-Tabuľka132[[#This Row],[Bežná cena v € bez DPH]]</f>
        <v>0.45000000000000018</v>
      </c>
      <c r="H46" s="5">
        <v>4.95</v>
      </c>
      <c r="I46" s="15"/>
      <c r="J46" s="4">
        <f t="shared" si="1"/>
        <v>0</v>
      </c>
      <c r="K46" s="5">
        <f t="shared" si="2"/>
        <v>0</v>
      </c>
    </row>
    <row r="47" spans="1:11" x14ac:dyDescent="0.25">
      <c r="A47" s="47" t="s">
        <v>1</v>
      </c>
      <c r="B47" s="6" t="s">
        <v>120</v>
      </c>
      <c r="C47" s="30" t="s">
        <v>211</v>
      </c>
      <c r="D47" s="23" t="s">
        <v>115</v>
      </c>
      <c r="E47" s="7"/>
      <c r="F47" s="4">
        <f>H47/1.2</f>
        <v>13.3</v>
      </c>
      <c r="G47" s="21">
        <f>Tabuľka132[[#This Row],[Bežná cena v € s DPH]]-Tabuľka132[[#This Row],[Bežná cena v € bez DPH]]</f>
        <v>2.66</v>
      </c>
      <c r="H47" s="22">
        <v>15.96</v>
      </c>
      <c r="I47" s="15"/>
      <c r="J47" s="4">
        <f>I47*F47</f>
        <v>0</v>
      </c>
      <c r="K47" s="5">
        <f>H47*I47</f>
        <v>0</v>
      </c>
    </row>
    <row r="48" spans="1:11" ht="17.45" customHeight="1" x14ac:dyDescent="0.25">
      <c r="A48" s="47" t="s">
        <v>1</v>
      </c>
      <c r="B48" s="6" t="s">
        <v>28</v>
      </c>
      <c r="C48" s="31" t="s">
        <v>150</v>
      </c>
      <c r="D48" s="31" t="s">
        <v>90</v>
      </c>
      <c r="E48" s="7" t="s">
        <v>107</v>
      </c>
      <c r="F48" s="4">
        <f t="shared" si="0"/>
        <v>7</v>
      </c>
      <c r="G48" s="4">
        <f>Tabuľka132[[#This Row],[Bežná cena v € s DPH]]-Tabuľka132[[#This Row],[Bežná cena v € bez DPH]]</f>
        <v>0.70000000000000018</v>
      </c>
      <c r="H48" s="5">
        <v>7.7</v>
      </c>
      <c r="I48" s="15"/>
      <c r="J48" s="4">
        <f t="shared" si="1"/>
        <v>0</v>
      </c>
      <c r="K48" s="5">
        <f t="shared" si="2"/>
        <v>0</v>
      </c>
    </row>
    <row r="49" spans="1:11" ht="16.899999999999999" customHeight="1" x14ac:dyDescent="0.25">
      <c r="A49" s="47" t="s">
        <v>1</v>
      </c>
      <c r="B49" s="6" t="s">
        <v>5</v>
      </c>
      <c r="C49" s="31" t="s">
        <v>71</v>
      </c>
      <c r="D49" s="31" t="s">
        <v>90</v>
      </c>
      <c r="E49" s="7" t="s">
        <v>107</v>
      </c>
      <c r="F49" s="4">
        <f t="shared" si="0"/>
        <v>3.5999999999999996</v>
      </c>
      <c r="G49" s="16">
        <f>Tabuľka132[[#This Row],[Bežná cena v € s DPH]]-Tabuľka132[[#This Row],[Bežná cena v € bez DPH]]</f>
        <v>0.36000000000000032</v>
      </c>
      <c r="H49" s="5">
        <v>3.96</v>
      </c>
      <c r="I49" s="15"/>
      <c r="J49" s="4">
        <f t="shared" si="1"/>
        <v>0</v>
      </c>
      <c r="K49" s="5">
        <f t="shared" si="2"/>
        <v>0</v>
      </c>
    </row>
    <row r="50" spans="1:11" ht="16.899999999999999" customHeight="1" x14ac:dyDescent="0.25">
      <c r="A50" s="47" t="s">
        <v>1</v>
      </c>
      <c r="B50" s="6" t="s">
        <v>5</v>
      </c>
      <c r="C50" s="31" t="s">
        <v>72</v>
      </c>
      <c r="D50" s="31" t="s">
        <v>90</v>
      </c>
      <c r="E50" s="7" t="s">
        <v>107</v>
      </c>
      <c r="F50" s="4">
        <f t="shared" si="0"/>
        <v>3.5999999999999996</v>
      </c>
      <c r="G50" s="16">
        <f>Tabuľka132[[#This Row],[Bežná cena v € s DPH]]-Tabuľka132[[#This Row],[Bežná cena v € bez DPH]]</f>
        <v>0.36000000000000032</v>
      </c>
      <c r="H50" s="5">
        <v>3.96</v>
      </c>
      <c r="I50" s="15"/>
      <c r="J50" s="4">
        <f t="shared" si="1"/>
        <v>0</v>
      </c>
      <c r="K50" s="5">
        <f t="shared" si="2"/>
        <v>0</v>
      </c>
    </row>
    <row r="51" spans="1:11" ht="17.45" customHeight="1" x14ac:dyDescent="0.25">
      <c r="A51" s="47" t="s">
        <v>1</v>
      </c>
      <c r="B51" s="6" t="s">
        <v>5</v>
      </c>
      <c r="C51" s="6" t="s">
        <v>66</v>
      </c>
      <c r="D51" s="23" t="s">
        <v>35</v>
      </c>
      <c r="E51" s="7" t="s">
        <v>107</v>
      </c>
      <c r="F51" s="4">
        <f t="shared" si="0"/>
        <v>4</v>
      </c>
      <c r="G51" s="4">
        <f>Tabuľka132[[#This Row],[Bežná cena v € s DPH]]-Tabuľka132[[#This Row],[Bežná cena v € bez DPH]]</f>
        <v>0.40000000000000036</v>
      </c>
      <c r="H51" s="5">
        <v>4.4000000000000004</v>
      </c>
      <c r="I51" s="15"/>
      <c r="J51" s="4">
        <f t="shared" si="1"/>
        <v>0</v>
      </c>
      <c r="K51" s="5">
        <f t="shared" si="2"/>
        <v>0</v>
      </c>
    </row>
    <row r="52" spans="1:11" ht="18" customHeight="1" x14ac:dyDescent="0.25">
      <c r="A52" s="47" t="s">
        <v>1</v>
      </c>
      <c r="B52" s="6" t="s">
        <v>5</v>
      </c>
      <c r="C52" s="6" t="s">
        <v>67</v>
      </c>
      <c r="D52" s="23" t="s">
        <v>35</v>
      </c>
      <c r="E52" s="32" t="s">
        <v>137</v>
      </c>
      <c r="F52" s="4">
        <f t="shared" si="0"/>
        <v>5</v>
      </c>
      <c r="G52" s="4">
        <f>Tabuľka132[[#This Row],[Bežná cena v € s DPH]]-Tabuľka132[[#This Row],[Bežná cena v € bez DPH]]</f>
        <v>0.5</v>
      </c>
      <c r="H52" s="5">
        <v>5.5</v>
      </c>
      <c r="I52" s="15"/>
      <c r="J52" s="4">
        <f t="shared" si="1"/>
        <v>0</v>
      </c>
      <c r="K52" s="5">
        <f t="shared" si="2"/>
        <v>0</v>
      </c>
    </row>
    <row r="53" spans="1:11" ht="14.45" customHeight="1" x14ac:dyDescent="0.25">
      <c r="A53" s="47" t="s">
        <v>1</v>
      </c>
      <c r="B53" s="6" t="s">
        <v>120</v>
      </c>
      <c r="C53" s="30" t="s">
        <v>185</v>
      </c>
      <c r="D53" s="23" t="s">
        <v>115</v>
      </c>
      <c r="E53" s="39"/>
      <c r="F53" s="4">
        <f>H53/1.2</f>
        <v>13.3</v>
      </c>
      <c r="G53" s="21">
        <f>Tabuľka132[[#This Row],[Bežná cena v € s DPH]]-Tabuľka132[[#This Row],[Bežná cena v € bez DPH]]</f>
        <v>2.66</v>
      </c>
      <c r="H53" s="22">
        <v>15.96</v>
      </c>
      <c r="I53" s="15"/>
      <c r="J53" s="4">
        <f>I53*F53</f>
        <v>0</v>
      </c>
      <c r="K53" s="5">
        <f>H53*I53</f>
        <v>0</v>
      </c>
    </row>
    <row r="54" spans="1:11" ht="15" customHeight="1" x14ac:dyDescent="0.25">
      <c r="A54" s="47" t="s">
        <v>1</v>
      </c>
      <c r="B54" s="6" t="s">
        <v>5</v>
      </c>
      <c r="C54" s="6" t="s">
        <v>108</v>
      </c>
      <c r="D54" s="23" t="s">
        <v>35</v>
      </c>
      <c r="E54" s="7" t="s">
        <v>107</v>
      </c>
      <c r="F54" s="4">
        <f t="shared" si="0"/>
        <v>4</v>
      </c>
      <c r="G54" s="4">
        <f>Tabuľka132[[#This Row],[Bežná cena v € s DPH]]-Tabuľka132[[#This Row],[Bežná cena v € bez DPH]]</f>
        <v>0.40000000000000036</v>
      </c>
      <c r="H54" s="5">
        <v>4.4000000000000004</v>
      </c>
      <c r="I54" s="15"/>
      <c r="J54" s="4">
        <f t="shared" si="1"/>
        <v>0</v>
      </c>
      <c r="K54" s="5">
        <f t="shared" si="2"/>
        <v>0</v>
      </c>
    </row>
    <row r="55" spans="1:11" ht="16.149999999999999" customHeight="1" x14ac:dyDescent="0.25">
      <c r="A55" s="47" t="s">
        <v>1</v>
      </c>
      <c r="B55" s="6" t="s">
        <v>120</v>
      </c>
      <c r="C55" s="6" t="s">
        <v>186</v>
      </c>
      <c r="D55" s="23" t="s">
        <v>115</v>
      </c>
      <c r="E55" s="39"/>
      <c r="F55" s="4">
        <f>H55/1.2</f>
        <v>13.3</v>
      </c>
      <c r="G55" s="21">
        <f>Tabuľka132[[#This Row],[Bežná cena v € s DPH]]-Tabuľka132[[#This Row],[Bežná cena v € bez DPH]]</f>
        <v>2.66</v>
      </c>
      <c r="H55" s="22">
        <v>15.96</v>
      </c>
      <c r="I55" s="15"/>
      <c r="J55" s="4">
        <f>I55*F55</f>
        <v>0</v>
      </c>
      <c r="K55" s="5">
        <f>H55*I55</f>
        <v>0</v>
      </c>
    </row>
    <row r="56" spans="1:11" ht="30" x14ac:dyDescent="0.25">
      <c r="A56" s="47" t="s">
        <v>15</v>
      </c>
      <c r="B56" s="6" t="s">
        <v>5</v>
      </c>
      <c r="C56" s="6" t="s">
        <v>23</v>
      </c>
      <c r="D56" s="23" t="s">
        <v>24</v>
      </c>
      <c r="E56" s="7" t="s">
        <v>107</v>
      </c>
      <c r="F56" s="4">
        <f t="shared" si="0"/>
        <v>5</v>
      </c>
      <c r="G56" s="4">
        <f>Tabuľka132[[#This Row],[Bežná cena v € s DPH]]-Tabuľka132[[#This Row],[Bežná cena v € bez DPH]]</f>
        <v>0.5</v>
      </c>
      <c r="H56" s="5">
        <v>5.5</v>
      </c>
      <c r="I56" s="15"/>
      <c r="J56" s="4">
        <f t="shared" si="1"/>
        <v>0</v>
      </c>
      <c r="K56" s="5">
        <f t="shared" si="2"/>
        <v>0</v>
      </c>
    </row>
    <row r="57" spans="1:11" ht="14.45" customHeight="1" x14ac:dyDescent="0.25">
      <c r="A57" s="47" t="s">
        <v>15</v>
      </c>
      <c r="B57" s="6" t="s">
        <v>5</v>
      </c>
      <c r="C57" s="6" t="s">
        <v>61</v>
      </c>
      <c r="D57" s="23" t="s">
        <v>53</v>
      </c>
      <c r="E57" s="7" t="s">
        <v>107</v>
      </c>
      <c r="F57" s="4">
        <f t="shared" si="0"/>
        <v>5.4</v>
      </c>
      <c r="G57" s="4">
        <f>Tabuľka132[[#This Row],[Bežná cena v € s DPH]]-Tabuľka132[[#This Row],[Bežná cena v € bez DPH]]</f>
        <v>0.54</v>
      </c>
      <c r="H57" s="5">
        <v>5.94</v>
      </c>
      <c r="I57" s="15"/>
      <c r="J57" s="4">
        <f t="shared" si="1"/>
        <v>0</v>
      </c>
      <c r="K57" s="5">
        <f t="shared" si="2"/>
        <v>0</v>
      </c>
    </row>
    <row r="58" spans="1:11" ht="16.899999999999999" customHeight="1" x14ac:dyDescent="0.25">
      <c r="A58" s="47" t="s">
        <v>15</v>
      </c>
      <c r="B58" s="6" t="s">
        <v>120</v>
      </c>
      <c r="C58" s="30" t="s">
        <v>187</v>
      </c>
      <c r="D58" s="23" t="s">
        <v>115</v>
      </c>
      <c r="E58" s="39"/>
      <c r="F58" s="4">
        <f>H58/1.2</f>
        <v>13.3</v>
      </c>
      <c r="G58" s="21">
        <f>Tabuľka132[[#This Row],[Bežná cena v € s DPH]]-Tabuľka132[[#This Row],[Bežná cena v € bez DPH]]</f>
        <v>2.66</v>
      </c>
      <c r="H58" s="22">
        <v>15.96</v>
      </c>
      <c r="I58" s="15"/>
      <c r="J58" s="4">
        <f>I58*F58</f>
        <v>0</v>
      </c>
      <c r="K58" s="5">
        <f>H58*I58</f>
        <v>0</v>
      </c>
    </row>
    <row r="59" spans="1:11" ht="15" customHeight="1" x14ac:dyDescent="0.25">
      <c r="A59" s="47" t="s">
        <v>15</v>
      </c>
      <c r="B59" s="6" t="s">
        <v>2</v>
      </c>
      <c r="C59" s="23" t="s">
        <v>95</v>
      </c>
      <c r="D59" s="23" t="s">
        <v>53</v>
      </c>
      <c r="E59" s="7" t="s">
        <v>107</v>
      </c>
      <c r="F59" s="4">
        <f t="shared" si="0"/>
        <v>2</v>
      </c>
      <c r="G59" s="4">
        <f>Tabuľka132[[#This Row],[Bežná cena v € s DPH]]-Tabuľka132[[#This Row],[Bežná cena v € bez DPH]]</f>
        <v>0.20000000000000018</v>
      </c>
      <c r="H59" s="5">
        <v>2.2000000000000002</v>
      </c>
      <c r="I59" s="15"/>
      <c r="J59" s="4">
        <f t="shared" si="1"/>
        <v>0</v>
      </c>
      <c r="K59" s="5">
        <f t="shared" si="2"/>
        <v>0</v>
      </c>
    </row>
    <row r="60" spans="1:11" ht="30" x14ac:dyDescent="0.25">
      <c r="A60" s="47" t="s">
        <v>15</v>
      </c>
      <c r="B60" s="6" t="s">
        <v>5</v>
      </c>
      <c r="C60" s="6" t="s">
        <v>121</v>
      </c>
      <c r="D60" s="33" t="s">
        <v>65</v>
      </c>
      <c r="E60" s="7" t="s">
        <v>107</v>
      </c>
      <c r="F60" s="4">
        <f t="shared" ref="F60:F61" si="5">H60/1.1</f>
        <v>5</v>
      </c>
      <c r="G60" s="4">
        <f>Tabuľka132[[#This Row],[Bežná cena v € s DPH]]-Tabuľka132[[#This Row],[Bežná cena v € bez DPH]]</f>
        <v>0.5</v>
      </c>
      <c r="H60" s="5">
        <v>5.5</v>
      </c>
      <c r="I60" s="15"/>
      <c r="J60" s="4">
        <f t="shared" ref="J60:J62" si="6">I60*F60</f>
        <v>0</v>
      </c>
      <c r="K60" s="5">
        <f t="shared" ref="K60:K62" si="7">H60*I60</f>
        <v>0</v>
      </c>
    </row>
    <row r="61" spans="1:11" ht="30.6" customHeight="1" x14ac:dyDescent="0.25">
      <c r="A61" s="47" t="s">
        <v>15</v>
      </c>
      <c r="B61" s="6" t="s">
        <v>5</v>
      </c>
      <c r="C61" s="6" t="s">
        <v>122</v>
      </c>
      <c r="D61" s="33" t="s">
        <v>65</v>
      </c>
      <c r="E61" s="7" t="s">
        <v>107</v>
      </c>
      <c r="F61" s="4">
        <f t="shared" si="5"/>
        <v>5</v>
      </c>
      <c r="G61" s="4">
        <f>Tabuľka132[[#This Row],[Bežná cena v € s DPH]]-Tabuľka132[[#This Row],[Bežná cena v € bez DPH]]</f>
        <v>0.5</v>
      </c>
      <c r="H61" s="5">
        <v>5.5</v>
      </c>
      <c r="I61" s="15"/>
      <c r="J61" s="4">
        <f t="shared" si="6"/>
        <v>0</v>
      </c>
      <c r="K61" s="5">
        <f t="shared" si="7"/>
        <v>0</v>
      </c>
    </row>
    <row r="62" spans="1:11" ht="13.9" customHeight="1" x14ac:dyDescent="0.25">
      <c r="A62" s="47" t="s">
        <v>15</v>
      </c>
      <c r="B62" s="6" t="s">
        <v>120</v>
      </c>
      <c r="C62" s="30" t="s">
        <v>206</v>
      </c>
      <c r="D62" s="23" t="s">
        <v>115</v>
      </c>
      <c r="E62" s="39"/>
      <c r="F62" s="4">
        <f>H62/1.2</f>
        <v>13.3</v>
      </c>
      <c r="G62" s="21">
        <f>Tabuľka132[[#This Row],[Bežná cena v € s DPH]]-Tabuľka132[[#This Row],[Bežná cena v € bez DPH]]</f>
        <v>2.66</v>
      </c>
      <c r="H62" s="22">
        <v>15.96</v>
      </c>
      <c r="I62" s="15"/>
      <c r="J62" s="4">
        <f t="shared" si="6"/>
        <v>0</v>
      </c>
      <c r="K62" s="5">
        <f t="shared" si="7"/>
        <v>0</v>
      </c>
    </row>
    <row r="63" spans="1:11" ht="29.45" customHeight="1" x14ac:dyDescent="0.25">
      <c r="A63" s="47" t="s">
        <v>15</v>
      </c>
      <c r="B63" s="6" t="s">
        <v>5</v>
      </c>
      <c r="C63" s="6" t="s">
        <v>143</v>
      </c>
      <c r="D63" s="23" t="s">
        <v>131</v>
      </c>
      <c r="E63" s="7" t="s">
        <v>107</v>
      </c>
      <c r="F63" s="4">
        <f t="shared" ref="F63:F66" si="8">H63/1.1</f>
        <v>5.8</v>
      </c>
      <c r="G63" s="4">
        <f>Tabuľka132[[#This Row],[Bežná cena v € s DPH]]-Tabuľka132[[#This Row],[Bežná cena v € bez DPH]]</f>
        <v>0.58000000000000007</v>
      </c>
      <c r="H63" s="5">
        <v>6.38</v>
      </c>
      <c r="I63" s="15"/>
      <c r="J63" s="4">
        <f t="shared" ref="J63:J67" si="9">I63*F63</f>
        <v>0</v>
      </c>
      <c r="K63" s="5">
        <f t="shared" ref="K63:K67" si="10">H63*I63</f>
        <v>0</v>
      </c>
    </row>
    <row r="64" spans="1:11" ht="29.45" customHeight="1" x14ac:dyDescent="0.25">
      <c r="A64" s="47" t="s">
        <v>15</v>
      </c>
      <c r="B64" s="6" t="s">
        <v>5</v>
      </c>
      <c r="C64" s="6" t="s">
        <v>144</v>
      </c>
      <c r="D64" s="23" t="s">
        <v>131</v>
      </c>
      <c r="E64" s="7" t="s">
        <v>107</v>
      </c>
      <c r="F64" s="4">
        <f t="shared" si="8"/>
        <v>5.8</v>
      </c>
      <c r="G64" s="4">
        <f>Tabuľka132[[#This Row],[Bežná cena v € s DPH]]-Tabuľka132[[#This Row],[Bežná cena v € bez DPH]]</f>
        <v>0.58000000000000007</v>
      </c>
      <c r="H64" s="5">
        <v>6.38</v>
      </c>
      <c r="I64" s="15"/>
      <c r="J64" s="4">
        <f t="shared" si="9"/>
        <v>0</v>
      </c>
      <c r="K64" s="5">
        <f t="shared" si="10"/>
        <v>0</v>
      </c>
    </row>
    <row r="65" spans="1:11" ht="29.45" customHeight="1" x14ac:dyDescent="0.25">
      <c r="A65" s="47" t="s">
        <v>15</v>
      </c>
      <c r="B65" s="6" t="s">
        <v>5</v>
      </c>
      <c r="C65" s="6" t="s">
        <v>145</v>
      </c>
      <c r="D65" s="23" t="s">
        <v>131</v>
      </c>
      <c r="E65" s="7" t="s">
        <v>107</v>
      </c>
      <c r="F65" s="4">
        <f t="shared" si="8"/>
        <v>5.8</v>
      </c>
      <c r="G65" s="4">
        <f>Tabuľka132[[#This Row],[Bežná cena v € s DPH]]-Tabuľka132[[#This Row],[Bežná cena v € bez DPH]]</f>
        <v>0.58000000000000007</v>
      </c>
      <c r="H65" s="5">
        <v>6.38</v>
      </c>
      <c r="I65" s="15"/>
      <c r="J65" s="4">
        <f t="shared" si="9"/>
        <v>0</v>
      </c>
      <c r="K65" s="5">
        <f t="shared" si="10"/>
        <v>0</v>
      </c>
    </row>
    <row r="66" spans="1:11" ht="29.45" customHeight="1" x14ac:dyDescent="0.25">
      <c r="A66" s="47" t="s">
        <v>15</v>
      </c>
      <c r="B66" s="6" t="s">
        <v>5</v>
      </c>
      <c r="C66" s="6" t="s">
        <v>146</v>
      </c>
      <c r="D66" s="23" t="s">
        <v>131</v>
      </c>
      <c r="E66" s="7" t="s">
        <v>107</v>
      </c>
      <c r="F66" s="4">
        <f t="shared" si="8"/>
        <v>5.8</v>
      </c>
      <c r="G66" s="4">
        <f>Tabuľka132[[#This Row],[Bežná cena v € s DPH]]-Tabuľka132[[#This Row],[Bežná cena v € bez DPH]]</f>
        <v>0.58000000000000007</v>
      </c>
      <c r="H66" s="5">
        <v>6.38</v>
      </c>
      <c r="I66" s="15"/>
      <c r="J66" s="4">
        <f t="shared" si="9"/>
        <v>0</v>
      </c>
      <c r="K66" s="5">
        <f t="shared" si="10"/>
        <v>0</v>
      </c>
    </row>
    <row r="67" spans="1:11" ht="15" customHeight="1" x14ac:dyDescent="0.25">
      <c r="A67" s="47" t="s">
        <v>15</v>
      </c>
      <c r="B67" s="47" t="s">
        <v>120</v>
      </c>
      <c r="C67" s="48" t="s">
        <v>207</v>
      </c>
      <c r="D67" s="23" t="s">
        <v>115</v>
      </c>
      <c r="E67" s="39"/>
      <c r="F67" s="4">
        <f>H67/1.2</f>
        <v>13.3</v>
      </c>
      <c r="G67" s="21">
        <f>Tabuľka132[[#This Row],[Bežná cena v € s DPH]]-Tabuľka132[[#This Row],[Bežná cena v € bez DPH]]</f>
        <v>2.66</v>
      </c>
      <c r="H67" s="22">
        <v>15.96</v>
      </c>
      <c r="I67" s="15"/>
      <c r="J67" s="4">
        <f t="shared" si="9"/>
        <v>0</v>
      </c>
      <c r="K67" s="5">
        <f t="shared" si="10"/>
        <v>0</v>
      </c>
    </row>
    <row r="68" spans="1:11" ht="15" customHeight="1" x14ac:dyDescent="0.25">
      <c r="A68" s="47" t="s">
        <v>15</v>
      </c>
      <c r="B68" s="6" t="s">
        <v>5</v>
      </c>
      <c r="C68" s="6" t="s">
        <v>25</v>
      </c>
      <c r="D68" s="23" t="s">
        <v>26</v>
      </c>
      <c r="E68" s="7" t="s">
        <v>107</v>
      </c>
      <c r="F68" s="4">
        <f t="shared" si="0"/>
        <v>5</v>
      </c>
      <c r="G68" s="4">
        <f>Tabuľka132[[#This Row],[Bežná cena v € s DPH]]-Tabuľka132[[#This Row],[Bežná cena v € bez DPH]]</f>
        <v>0.5</v>
      </c>
      <c r="H68" s="5">
        <v>5.5</v>
      </c>
      <c r="I68" s="15"/>
      <c r="J68" s="4">
        <f t="shared" si="1"/>
        <v>0</v>
      </c>
      <c r="K68" s="5">
        <f t="shared" si="2"/>
        <v>0</v>
      </c>
    </row>
    <row r="69" spans="1:11" ht="16.149999999999999" customHeight="1" x14ac:dyDescent="0.25">
      <c r="A69" s="47" t="s">
        <v>15</v>
      </c>
      <c r="B69" s="6" t="s">
        <v>5</v>
      </c>
      <c r="C69" s="6" t="s">
        <v>125</v>
      </c>
      <c r="D69" s="23" t="s">
        <v>62</v>
      </c>
      <c r="E69" s="7" t="s">
        <v>107</v>
      </c>
      <c r="F69" s="4">
        <f t="shared" si="0"/>
        <v>3.3</v>
      </c>
      <c r="G69" s="4">
        <f>Tabuľka132[[#This Row],[Bežná cena v € s DPH]]-Tabuľka132[[#This Row],[Bežná cena v € bez DPH]]</f>
        <v>0.33000000000000007</v>
      </c>
      <c r="H69" s="5">
        <v>3.63</v>
      </c>
      <c r="I69" s="15"/>
      <c r="J69" s="4">
        <f t="shared" si="1"/>
        <v>0</v>
      </c>
      <c r="K69" s="5">
        <f t="shared" si="2"/>
        <v>0</v>
      </c>
    </row>
    <row r="70" spans="1:11" ht="15" customHeight="1" x14ac:dyDescent="0.25">
      <c r="A70" s="47" t="s">
        <v>15</v>
      </c>
      <c r="B70" s="6" t="s">
        <v>5</v>
      </c>
      <c r="C70" s="6" t="s">
        <v>91</v>
      </c>
      <c r="D70" s="33" t="s">
        <v>92</v>
      </c>
      <c r="E70" s="7" t="s">
        <v>107</v>
      </c>
      <c r="F70" s="4">
        <f t="shared" si="0"/>
        <v>1.0999999999999999</v>
      </c>
      <c r="G70" s="16">
        <f>Tabuľka132[[#This Row],[Bežná cena v € s DPH]]-Tabuľka132[[#This Row],[Bežná cena v € bez DPH]]</f>
        <v>0.1100000000000001</v>
      </c>
      <c r="H70" s="5">
        <v>1.21</v>
      </c>
      <c r="I70" s="15"/>
      <c r="J70" s="4">
        <f t="shared" si="1"/>
        <v>0</v>
      </c>
      <c r="K70" s="5">
        <f t="shared" si="2"/>
        <v>0</v>
      </c>
    </row>
    <row r="71" spans="1:11" ht="15" customHeight="1" x14ac:dyDescent="0.25">
      <c r="A71" s="47" t="s">
        <v>15</v>
      </c>
      <c r="B71" s="6" t="s">
        <v>28</v>
      </c>
      <c r="C71" s="6" t="s">
        <v>96</v>
      </c>
      <c r="D71" s="6" t="s">
        <v>27</v>
      </c>
      <c r="E71" s="7" t="s">
        <v>107</v>
      </c>
      <c r="F71" s="4">
        <f t="shared" si="0"/>
        <v>8.7999999999999989</v>
      </c>
      <c r="G71" s="4">
        <f>Tabuľka132[[#This Row],[Bežná cena v € s DPH]]-Tabuľka132[[#This Row],[Bežná cena v € bez DPH]]</f>
        <v>0.88000000000000078</v>
      </c>
      <c r="H71" s="5">
        <v>9.68</v>
      </c>
      <c r="I71" s="15"/>
      <c r="J71" s="4">
        <f t="shared" si="1"/>
        <v>0</v>
      </c>
      <c r="K71" s="5">
        <f t="shared" si="2"/>
        <v>0</v>
      </c>
    </row>
    <row r="72" spans="1:11" x14ac:dyDescent="0.25">
      <c r="A72" s="47" t="s">
        <v>15</v>
      </c>
      <c r="B72" s="6" t="s">
        <v>5</v>
      </c>
      <c r="C72" s="6" t="s">
        <v>29</v>
      </c>
      <c r="D72" s="6" t="s">
        <v>27</v>
      </c>
      <c r="E72" s="7" t="s">
        <v>107</v>
      </c>
      <c r="F72" s="4">
        <f t="shared" si="0"/>
        <v>4.3999999999999995</v>
      </c>
      <c r="G72" s="4">
        <f>Tabuľka132[[#This Row],[Bežná cena v € s DPH]]-Tabuľka132[[#This Row],[Bežná cena v € bez DPH]]</f>
        <v>0.44000000000000039</v>
      </c>
      <c r="H72" s="5">
        <v>4.84</v>
      </c>
      <c r="I72" s="15"/>
      <c r="J72" s="4">
        <f t="shared" si="1"/>
        <v>0</v>
      </c>
      <c r="K72" s="5">
        <f t="shared" si="2"/>
        <v>0</v>
      </c>
    </row>
    <row r="73" spans="1:11" x14ac:dyDescent="0.25">
      <c r="A73" s="47" t="s">
        <v>15</v>
      </c>
      <c r="B73" s="6" t="s">
        <v>5</v>
      </c>
      <c r="C73" s="6" t="s">
        <v>30</v>
      </c>
      <c r="D73" s="6" t="s">
        <v>27</v>
      </c>
      <c r="E73" s="7" t="s">
        <v>107</v>
      </c>
      <c r="F73" s="4">
        <f t="shared" si="0"/>
        <v>4.5</v>
      </c>
      <c r="G73" s="4">
        <f>Tabuľka132[[#This Row],[Bežná cena v € s DPH]]-Tabuľka132[[#This Row],[Bežná cena v € bez DPH]]</f>
        <v>0.45000000000000018</v>
      </c>
      <c r="H73" s="5">
        <v>4.95</v>
      </c>
      <c r="I73" s="15"/>
      <c r="J73" s="4">
        <f t="shared" si="1"/>
        <v>0</v>
      </c>
      <c r="K73" s="5">
        <f t="shared" si="2"/>
        <v>0</v>
      </c>
    </row>
    <row r="74" spans="1:11" x14ac:dyDescent="0.25">
      <c r="A74" s="47" t="s">
        <v>15</v>
      </c>
      <c r="B74" s="6" t="s">
        <v>5</v>
      </c>
      <c r="C74" s="6" t="s">
        <v>31</v>
      </c>
      <c r="D74" s="6" t="s">
        <v>27</v>
      </c>
      <c r="E74" s="7" t="s">
        <v>107</v>
      </c>
      <c r="F74" s="4">
        <f t="shared" si="0"/>
        <v>4.5</v>
      </c>
      <c r="G74" s="4">
        <f>Tabuľka132[[#This Row],[Bežná cena v € s DPH]]-Tabuľka132[[#This Row],[Bežná cena v € bez DPH]]</f>
        <v>0.45000000000000018</v>
      </c>
      <c r="H74" s="5">
        <v>4.95</v>
      </c>
      <c r="I74" s="15"/>
      <c r="J74" s="4">
        <f t="shared" si="1"/>
        <v>0</v>
      </c>
      <c r="K74" s="5">
        <f t="shared" si="2"/>
        <v>0</v>
      </c>
    </row>
    <row r="75" spans="1:11" x14ac:dyDescent="0.25">
      <c r="A75" s="47" t="s">
        <v>15</v>
      </c>
      <c r="B75" s="6" t="s">
        <v>5</v>
      </c>
      <c r="C75" s="6" t="s">
        <v>54</v>
      </c>
      <c r="D75" s="6" t="s">
        <v>27</v>
      </c>
      <c r="E75" s="7" t="s">
        <v>107</v>
      </c>
      <c r="F75" s="4">
        <f t="shared" si="0"/>
        <v>3.5999999999999996</v>
      </c>
      <c r="G75" s="4">
        <f>Tabuľka132[[#This Row],[Bežná cena v € s DPH]]-Tabuľka132[[#This Row],[Bežná cena v € bez DPH]]</f>
        <v>0.36000000000000032</v>
      </c>
      <c r="H75" s="5">
        <v>3.96</v>
      </c>
      <c r="I75" s="15"/>
      <c r="J75" s="4">
        <f t="shared" si="1"/>
        <v>0</v>
      </c>
      <c r="K75" s="5">
        <f t="shared" si="2"/>
        <v>0</v>
      </c>
    </row>
    <row r="76" spans="1:11" ht="15" customHeight="1" x14ac:dyDescent="0.25">
      <c r="A76" s="47" t="s">
        <v>15</v>
      </c>
      <c r="B76" s="6" t="s">
        <v>120</v>
      </c>
      <c r="C76" s="30" t="s">
        <v>188</v>
      </c>
      <c r="D76" s="23" t="s">
        <v>115</v>
      </c>
      <c r="E76" s="39"/>
      <c r="F76" s="4">
        <f>H76/1.2</f>
        <v>13.3</v>
      </c>
      <c r="G76" s="21">
        <f>Tabuľka132[[#This Row],[Bežná cena v € s DPH]]-Tabuľka132[[#This Row],[Bežná cena v € bez DPH]]</f>
        <v>2.66</v>
      </c>
      <c r="H76" s="22">
        <v>15.96</v>
      </c>
      <c r="I76" s="15"/>
      <c r="J76" s="4">
        <f>I76*F76</f>
        <v>0</v>
      </c>
      <c r="K76" s="5">
        <f>H76*I76</f>
        <v>0</v>
      </c>
    </row>
    <row r="77" spans="1:11" x14ac:dyDescent="0.25">
      <c r="A77" s="47" t="s">
        <v>15</v>
      </c>
      <c r="B77" s="6" t="s">
        <v>28</v>
      </c>
      <c r="C77" s="6" t="s">
        <v>139</v>
      </c>
      <c r="D77" s="6" t="s">
        <v>27</v>
      </c>
      <c r="E77" s="7" t="s">
        <v>107</v>
      </c>
      <c r="F77" s="4">
        <f t="shared" ref="F77:F124" si="11">H77/1.1</f>
        <v>9</v>
      </c>
      <c r="G77" s="4">
        <f>Tabuľka132[[#This Row],[Bežná cena v € s DPH]]-Tabuľka132[[#This Row],[Bežná cena v € bez DPH]]</f>
        <v>0.90000000000000036</v>
      </c>
      <c r="H77" s="5">
        <v>9.9</v>
      </c>
      <c r="I77" s="15"/>
      <c r="J77" s="4">
        <f t="shared" ref="J77:J124" si="12">I77*F77</f>
        <v>0</v>
      </c>
      <c r="K77" s="5">
        <f t="shared" ref="K77:K124" si="13">H77*I77</f>
        <v>0</v>
      </c>
    </row>
    <row r="78" spans="1:11" x14ac:dyDescent="0.25">
      <c r="A78" s="47" t="s">
        <v>15</v>
      </c>
      <c r="B78" s="6" t="s">
        <v>5</v>
      </c>
      <c r="C78" s="6" t="s">
        <v>140</v>
      </c>
      <c r="D78" s="6" t="s">
        <v>27</v>
      </c>
      <c r="E78" s="7" t="s">
        <v>107</v>
      </c>
      <c r="F78" s="4">
        <f t="shared" si="11"/>
        <v>4.8</v>
      </c>
      <c r="G78" s="4">
        <f>Tabuľka132[[#This Row],[Bežná cena v € s DPH]]-Tabuľka132[[#This Row],[Bežná cena v € bez DPH]]</f>
        <v>0.48000000000000043</v>
      </c>
      <c r="H78" s="5">
        <v>5.28</v>
      </c>
      <c r="I78" s="15"/>
      <c r="J78" s="4">
        <f t="shared" si="12"/>
        <v>0</v>
      </c>
      <c r="K78" s="5">
        <f t="shared" si="13"/>
        <v>0</v>
      </c>
    </row>
    <row r="79" spans="1:11" x14ac:dyDescent="0.25">
      <c r="A79" s="47" t="s">
        <v>15</v>
      </c>
      <c r="B79" s="6" t="s">
        <v>5</v>
      </c>
      <c r="C79" s="6" t="s">
        <v>141</v>
      </c>
      <c r="D79" s="6" t="s">
        <v>27</v>
      </c>
      <c r="E79" s="7" t="s">
        <v>107</v>
      </c>
      <c r="F79" s="4">
        <f t="shared" si="11"/>
        <v>4.5999999999999996</v>
      </c>
      <c r="G79" s="4">
        <f>Tabuľka132[[#This Row],[Bežná cena v € s DPH]]-Tabuľka132[[#This Row],[Bežná cena v € bez DPH]]</f>
        <v>0.45999999999999996</v>
      </c>
      <c r="H79" s="5">
        <v>5.0599999999999996</v>
      </c>
      <c r="I79" s="15"/>
      <c r="J79" s="4">
        <f t="shared" si="12"/>
        <v>0</v>
      </c>
      <c r="K79" s="5">
        <f t="shared" si="13"/>
        <v>0</v>
      </c>
    </row>
    <row r="80" spans="1:11" x14ac:dyDescent="0.25">
      <c r="A80" s="47" t="s">
        <v>15</v>
      </c>
      <c r="B80" s="6" t="s">
        <v>5</v>
      </c>
      <c r="C80" s="6" t="s">
        <v>142</v>
      </c>
      <c r="D80" s="6" t="s">
        <v>27</v>
      </c>
      <c r="E80" s="7" t="s">
        <v>107</v>
      </c>
      <c r="F80" s="4">
        <f t="shared" si="11"/>
        <v>4.5999999999999996</v>
      </c>
      <c r="G80" s="4">
        <f>Tabuľka132[[#This Row],[Bežná cena v € s DPH]]-Tabuľka132[[#This Row],[Bežná cena v € bez DPH]]</f>
        <v>0.45999999999999996</v>
      </c>
      <c r="H80" s="5">
        <v>5.0599999999999996</v>
      </c>
      <c r="I80" s="15"/>
      <c r="J80" s="4">
        <f t="shared" si="12"/>
        <v>0</v>
      </c>
      <c r="K80" s="5">
        <f t="shared" si="13"/>
        <v>0</v>
      </c>
    </row>
    <row r="81" spans="1:11" x14ac:dyDescent="0.25">
      <c r="A81" s="47" t="s">
        <v>15</v>
      </c>
      <c r="B81" s="6" t="s">
        <v>28</v>
      </c>
      <c r="C81" s="6" t="s">
        <v>97</v>
      </c>
      <c r="D81" s="6" t="s">
        <v>32</v>
      </c>
      <c r="E81" s="29" t="s">
        <v>126</v>
      </c>
      <c r="F81" s="4">
        <f t="shared" ref="F81" si="14">H81/1.1</f>
        <v>8.1999999999999993</v>
      </c>
      <c r="G81" s="16">
        <f>Tabuľka132[[#This Row],[Bežná cena v € s DPH]]-Tabuľka132[[#This Row],[Bežná cena v € bez DPH]]</f>
        <v>0.82000000000000028</v>
      </c>
      <c r="H81" s="5">
        <v>9.02</v>
      </c>
      <c r="I81" s="15"/>
      <c r="J81" s="4">
        <f>I81*F81</f>
        <v>0</v>
      </c>
      <c r="K81" s="5">
        <f>H81*I81</f>
        <v>0</v>
      </c>
    </row>
    <row r="82" spans="1:11" ht="17.25" customHeight="1" x14ac:dyDescent="0.25">
      <c r="A82" s="47" t="s">
        <v>15</v>
      </c>
      <c r="B82" s="6" t="s">
        <v>5</v>
      </c>
      <c r="C82" s="6" t="s">
        <v>68</v>
      </c>
      <c r="D82" s="6" t="s">
        <v>32</v>
      </c>
      <c r="E82" s="7" t="s">
        <v>107</v>
      </c>
      <c r="F82" s="4">
        <f t="shared" si="11"/>
        <v>4</v>
      </c>
      <c r="G82" s="16">
        <f>Tabuľka132[[#This Row],[Bežná cena v € s DPH]]-Tabuľka132[[#This Row],[Bežná cena v € bez DPH]]</f>
        <v>0.40000000000000036</v>
      </c>
      <c r="H82" s="5">
        <v>4.4000000000000004</v>
      </c>
      <c r="I82" s="15"/>
      <c r="J82" s="4">
        <f t="shared" si="12"/>
        <v>0</v>
      </c>
      <c r="K82" s="5">
        <f t="shared" si="13"/>
        <v>0</v>
      </c>
    </row>
    <row r="83" spans="1:11" ht="17.45" customHeight="1" x14ac:dyDescent="0.25">
      <c r="A83" s="47" t="s">
        <v>15</v>
      </c>
      <c r="B83" s="6" t="s">
        <v>5</v>
      </c>
      <c r="C83" s="6" t="s">
        <v>69</v>
      </c>
      <c r="D83" s="6" t="s">
        <v>32</v>
      </c>
      <c r="E83" s="7" t="s">
        <v>107</v>
      </c>
      <c r="F83" s="4">
        <f t="shared" si="11"/>
        <v>4.2</v>
      </c>
      <c r="G83" s="4">
        <f>Tabuľka132[[#This Row],[Bežná cena v € s DPH]]-Tabuľka132[[#This Row],[Bežná cena v € bez DPH]]</f>
        <v>0.41999999999999993</v>
      </c>
      <c r="H83" s="5">
        <v>4.62</v>
      </c>
      <c r="I83" s="15"/>
      <c r="J83" s="4">
        <f t="shared" si="12"/>
        <v>0</v>
      </c>
      <c r="K83" s="5">
        <f t="shared" si="13"/>
        <v>0</v>
      </c>
    </row>
    <row r="84" spans="1:11" ht="15.6" customHeight="1" x14ac:dyDescent="0.25">
      <c r="A84" s="47" t="s">
        <v>15</v>
      </c>
      <c r="B84" s="6" t="s">
        <v>5</v>
      </c>
      <c r="C84" s="6" t="s">
        <v>70</v>
      </c>
      <c r="D84" s="6" t="s">
        <v>32</v>
      </c>
      <c r="E84" s="7" t="s">
        <v>107</v>
      </c>
      <c r="F84" s="4">
        <f t="shared" si="11"/>
        <v>4.2</v>
      </c>
      <c r="G84" s="4">
        <f>Tabuľka132[[#This Row],[Bežná cena v € s DPH]]-Tabuľka132[[#This Row],[Bežná cena v € bez DPH]]</f>
        <v>0.41999999999999993</v>
      </c>
      <c r="H84" s="5">
        <v>4.62</v>
      </c>
      <c r="I84" s="15"/>
      <c r="J84" s="4">
        <f t="shared" si="12"/>
        <v>0</v>
      </c>
      <c r="K84" s="5">
        <f t="shared" si="13"/>
        <v>0</v>
      </c>
    </row>
    <row r="85" spans="1:11" ht="15" customHeight="1" x14ac:dyDescent="0.25">
      <c r="A85" s="47" t="s">
        <v>15</v>
      </c>
      <c r="B85" s="6" t="s">
        <v>5</v>
      </c>
      <c r="C85" s="6" t="s">
        <v>33</v>
      </c>
      <c r="D85" s="23" t="s">
        <v>35</v>
      </c>
      <c r="E85" s="7" t="s">
        <v>107</v>
      </c>
      <c r="F85" s="4">
        <f t="shared" si="11"/>
        <v>4.5999999999999996</v>
      </c>
      <c r="G85" s="4">
        <f>Tabuľka132[[#This Row],[Bežná cena v € s DPH]]-Tabuľka132[[#This Row],[Bežná cena v € bez DPH]]</f>
        <v>0.45999999999999996</v>
      </c>
      <c r="H85" s="5">
        <v>5.0599999999999996</v>
      </c>
      <c r="I85" s="15"/>
      <c r="J85" s="4">
        <f t="shared" si="12"/>
        <v>0</v>
      </c>
      <c r="K85" s="5">
        <f t="shared" si="13"/>
        <v>0</v>
      </c>
    </row>
    <row r="86" spans="1:11" ht="16.899999999999999" customHeight="1" x14ac:dyDescent="0.25">
      <c r="A86" s="47" t="s">
        <v>15</v>
      </c>
      <c r="B86" s="6" t="s">
        <v>5</v>
      </c>
      <c r="C86" s="6" t="s">
        <v>34</v>
      </c>
      <c r="D86" s="23" t="s">
        <v>35</v>
      </c>
      <c r="E86" s="32" t="s">
        <v>136</v>
      </c>
      <c r="F86" s="4">
        <f t="shared" si="11"/>
        <v>5.6999999999999993</v>
      </c>
      <c r="G86" s="4">
        <f>Tabuľka132[[#This Row],[Bežná cena v € s DPH]]-Tabuľka132[[#This Row],[Bežná cena v € bez DPH]]</f>
        <v>0.57000000000000028</v>
      </c>
      <c r="H86" s="5">
        <v>6.27</v>
      </c>
      <c r="I86" s="15"/>
      <c r="J86" s="4">
        <f t="shared" si="12"/>
        <v>0</v>
      </c>
      <c r="K86" s="5">
        <f t="shared" si="13"/>
        <v>0</v>
      </c>
    </row>
    <row r="87" spans="1:11" ht="13.9" customHeight="1" x14ac:dyDescent="0.25">
      <c r="A87" s="47" t="s">
        <v>15</v>
      </c>
      <c r="B87" s="6" t="s">
        <v>120</v>
      </c>
      <c r="C87" s="30" t="s">
        <v>189</v>
      </c>
      <c r="D87" s="23" t="s">
        <v>115</v>
      </c>
      <c r="E87" s="39"/>
      <c r="F87" s="4">
        <f>H87/1.2</f>
        <v>13.3</v>
      </c>
      <c r="G87" s="21">
        <f>Tabuľka132[[#This Row],[Bežná cena v € s DPH]]-Tabuľka132[[#This Row],[Bežná cena v € bez DPH]]</f>
        <v>2.66</v>
      </c>
      <c r="H87" s="22">
        <v>15.96</v>
      </c>
      <c r="I87" s="15"/>
      <c r="J87" s="4">
        <f>I87*F87</f>
        <v>0</v>
      </c>
      <c r="K87" s="5">
        <f>H87*I87</f>
        <v>0</v>
      </c>
    </row>
    <row r="88" spans="1:11" ht="16.899999999999999" customHeight="1" x14ac:dyDescent="0.25">
      <c r="A88" s="47" t="s">
        <v>15</v>
      </c>
      <c r="B88" s="6" t="s">
        <v>5</v>
      </c>
      <c r="C88" s="6" t="s">
        <v>116</v>
      </c>
      <c r="D88" s="23" t="s">
        <v>35</v>
      </c>
      <c r="E88" s="7" t="s">
        <v>107</v>
      </c>
      <c r="F88" s="4">
        <f t="shared" ref="F88" si="15">H88/1.1</f>
        <v>4.5999999999999996</v>
      </c>
      <c r="G88" s="4">
        <f>Tabuľka132[[#This Row],[Bežná cena v € s DPH]]-Tabuľka132[[#This Row],[Bežná cena v € bez DPH]]</f>
        <v>0.45999999999999996</v>
      </c>
      <c r="H88" s="5">
        <v>5.0599999999999996</v>
      </c>
      <c r="I88" s="15"/>
      <c r="J88" s="4">
        <f t="shared" si="12"/>
        <v>0</v>
      </c>
      <c r="K88" s="5">
        <f t="shared" si="13"/>
        <v>0</v>
      </c>
    </row>
    <row r="89" spans="1:11" ht="15" customHeight="1" x14ac:dyDescent="0.25">
      <c r="A89" s="47" t="s">
        <v>15</v>
      </c>
      <c r="B89" s="6" t="s">
        <v>120</v>
      </c>
      <c r="C89" s="6" t="s">
        <v>190</v>
      </c>
      <c r="D89" s="23" t="s">
        <v>115</v>
      </c>
      <c r="E89" s="39"/>
      <c r="F89" s="4">
        <f>H89/1.2</f>
        <v>13.3</v>
      </c>
      <c r="G89" s="21">
        <f>Tabuľka132[[#This Row],[Bežná cena v € s DPH]]-Tabuľka132[[#This Row],[Bežná cena v € bez DPH]]</f>
        <v>2.66</v>
      </c>
      <c r="H89" s="22">
        <v>15.96</v>
      </c>
      <c r="I89" s="15"/>
      <c r="J89" s="4">
        <f>I89*F89</f>
        <v>0</v>
      </c>
      <c r="K89" s="5">
        <f>H89*I89</f>
        <v>0</v>
      </c>
    </row>
    <row r="90" spans="1:11" ht="16.899999999999999" customHeight="1" x14ac:dyDescent="0.25">
      <c r="A90" s="47" t="s">
        <v>36</v>
      </c>
      <c r="B90" s="6" t="s">
        <v>5</v>
      </c>
      <c r="C90" s="6" t="s">
        <v>37</v>
      </c>
      <c r="D90" s="23" t="s">
        <v>38</v>
      </c>
      <c r="E90" s="7" t="s">
        <v>107</v>
      </c>
      <c r="F90" s="4">
        <f t="shared" si="11"/>
        <v>5</v>
      </c>
      <c r="G90" s="4">
        <f>Tabuľka132[[#This Row],[Bežná cena v € s DPH]]-Tabuľka132[[#This Row],[Bežná cena v € bez DPH]]</f>
        <v>0.5</v>
      </c>
      <c r="H90" s="5">
        <v>5.5</v>
      </c>
      <c r="I90" s="15"/>
      <c r="J90" s="4">
        <f t="shared" si="12"/>
        <v>0</v>
      </c>
      <c r="K90" s="5">
        <f t="shared" si="13"/>
        <v>0</v>
      </c>
    </row>
    <row r="91" spans="1:11" ht="16.149999999999999" customHeight="1" x14ac:dyDescent="0.25">
      <c r="A91" s="47" t="s">
        <v>36</v>
      </c>
      <c r="B91" s="6" t="s">
        <v>5</v>
      </c>
      <c r="C91" s="6" t="s">
        <v>55</v>
      </c>
      <c r="D91" s="23" t="s">
        <v>38</v>
      </c>
      <c r="E91" s="7" t="s">
        <v>107</v>
      </c>
      <c r="F91" s="4">
        <f t="shared" si="11"/>
        <v>5.4</v>
      </c>
      <c r="G91" s="4">
        <f>Tabuľka132[[#This Row],[Bežná cena v € s DPH]]-Tabuľka132[[#This Row],[Bežná cena v € bez DPH]]</f>
        <v>0.54</v>
      </c>
      <c r="H91" s="5">
        <v>5.94</v>
      </c>
      <c r="I91" s="15"/>
      <c r="J91" s="4">
        <f t="shared" si="12"/>
        <v>0</v>
      </c>
      <c r="K91" s="5">
        <f t="shared" si="13"/>
        <v>0</v>
      </c>
    </row>
    <row r="92" spans="1:11" ht="15.75" customHeight="1" x14ac:dyDescent="0.25">
      <c r="A92" s="47" t="s">
        <v>36</v>
      </c>
      <c r="B92" s="6" t="s">
        <v>120</v>
      </c>
      <c r="C92" s="30" t="s">
        <v>191</v>
      </c>
      <c r="D92" s="23" t="s">
        <v>115</v>
      </c>
      <c r="E92" s="39"/>
      <c r="F92" s="4">
        <f>H92/1.2</f>
        <v>13.3</v>
      </c>
      <c r="G92" s="21">
        <f>Tabuľka132[[#This Row],[Bežná cena v € s DPH]]-Tabuľka132[[#This Row],[Bežná cena v € bez DPH]]</f>
        <v>2.66</v>
      </c>
      <c r="H92" s="22">
        <v>15.96</v>
      </c>
      <c r="I92" s="15"/>
      <c r="J92" s="4">
        <f>I92*F92</f>
        <v>0</v>
      </c>
      <c r="K92" s="5">
        <f>H92*I92</f>
        <v>0</v>
      </c>
    </row>
    <row r="93" spans="1:11" x14ac:dyDescent="0.25">
      <c r="A93" s="47" t="s">
        <v>36</v>
      </c>
      <c r="B93" s="6" t="s">
        <v>2</v>
      </c>
      <c r="C93" s="23" t="s">
        <v>100</v>
      </c>
      <c r="D93" s="23" t="s">
        <v>53</v>
      </c>
      <c r="E93" s="7" t="s">
        <v>107</v>
      </c>
      <c r="F93" s="4">
        <f t="shared" ref="F93:F95" si="16">H93/1.1</f>
        <v>2</v>
      </c>
      <c r="G93" s="4">
        <f>Tabuľka132[[#This Row],[Bežná cena v € s DPH]]-Tabuľka132[[#This Row],[Bežná cena v € bez DPH]]</f>
        <v>0.20000000000000018</v>
      </c>
      <c r="H93" s="5">
        <v>2.2000000000000002</v>
      </c>
      <c r="I93" s="15"/>
      <c r="J93" s="4">
        <f t="shared" ref="J93" si="17">I93*F93</f>
        <v>0</v>
      </c>
      <c r="K93" s="5">
        <f t="shared" ref="K93" si="18">H93*I93</f>
        <v>0</v>
      </c>
    </row>
    <row r="94" spans="1:11" ht="30" x14ac:dyDescent="0.25">
      <c r="A94" s="47" t="s">
        <v>36</v>
      </c>
      <c r="B94" s="6" t="s">
        <v>5</v>
      </c>
      <c r="C94" s="6" t="s">
        <v>123</v>
      </c>
      <c r="D94" s="33" t="s">
        <v>130</v>
      </c>
      <c r="E94" s="7" t="s">
        <v>107</v>
      </c>
      <c r="F94" s="4">
        <f t="shared" si="16"/>
        <v>6.2999999999999989</v>
      </c>
      <c r="G94" s="4">
        <f>Tabuľka132[[#This Row],[Bežná cena v € s DPH]]-Tabuľka132[[#This Row],[Bežná cena v € bez DPH]]</f>
        <v>0.63000000000000078</v>
      </c>
      <c r="H94" s="5">
        <v>6.93</v>
      </c>
      <c r="I94" s="15"/>
      <c r="J94" s="4">
        <f t="shared" ref="J94:J95" si="19">I94*F94</f>
        <v>0</v>
      </c>
      <c r="K94" s="5">
        <f t="shared" ref="K94:K95" si="20">H94*I94</f>
        <v>0</v>
      </c>
    </row>
    <row r="95" spans="1:11" ht="30" x14ac:dyDescent="0.25">
      <c r="A95" s="47" t="s">
        <v>36</v>
      </c>
      <c r="B95" s="6" t="s">
        <v>5</v>
      </c>
      <c r="C95" s="6" t="s">
        <v>124</v>
      </c>
      <c r="D95" s="33" t="s">
        <v>130</v>
      </c>
      <c r="E95" s="7" t="s">
        <v>107</v>
      </c>
      <c r="F95" s="4">
        <f t="shared" si="16"/>
        <v>6.2999999999999989</v>
      </c>
      <c r="G95" s="4">
        <f>Tabuľka132[[#This Row],[Bežná cena v € s DPH]]-Tabuľka132[[#This Row],[Bežná cena v € bez DPH]]</f>
        <v>0.63000000000000078</v>
      </c>
      <c r="H95" s="5">
        <v>6.93</v>
      </c>
      <c r="I95" s="15"/>
      <c r="J95" s="4">
        <f t="shared" si="19"/>
        <v>0</v>
      </c>
      <c r="K95" s="5">
        <f t="shared" si="20"/>
        <v>0</v>
      </c>
    </row>
    <row r="96" spans="1:11" ht="15.75" customHeight="1" x14ac:dyDescent="0.25">
      <c r="A96" s="47" t="s">
        <v>36</v>
      </c>
      <c r="B96" s="47" t="s">
        <v>120</v>
      </c>
      <c r="C96" s="48" t="s">
        <v>192</v>
      </c>
      <c r="D96" s="41" t="s">
        <v>115</v>
      </c>
      <c r="E96" s="39"/>
      <c r="F96" s="42">
        <f>H96/1.2</f>
        <v>13.3</v>
      </c>
      <c r="G96" s="43">
        <f>Tabuľka132[[#This Row],[Bežná cena v € s DPH]]-Tabuľka132[[#This Row],[Bežná cena v € bez DPH]]</f>
        <v>2.66</v>
      </c>
      <c r="H96" s="44">
        <v>15.96</v>
      </c>
      <c r="I96" s="45"/>
      <c r="J96" s="42">
        <f>I96*F96</f>
        <v>0</v>
      </c>
      <c r="K96" s="46">
        <f>H96*I96</f>
        <v>0</v>
      </c>
    </row>
    <row r="97" spans="1:11" ht="16.899999999999999" customHeight="1" x14ac:dyDescent="0.25">
      <c r="A97" s="47" t="s">
        <v>36</v>
      </c>
      <c r="B97" s="6" t="s">
        <v>5</v>
      </c>
      <c r="C97" s="23" t="s">
        <v>104</v>
      </c>
      <c r="D97" s="23" t="s">
        <v>103</v>
      </c>
      <c r="E97" s="29" t="s">
        <v>117</v>
      </c>
      <c r="F97" s="4">
        <f t="shared" si="11"/>
        <v>2.1999999999999997</v>
      </c>
      <c r="G97" s="4">
        <f>Tabuľka132[[#This Row],[Bežná cena v € s DPH]]-Tabuľka132[[#This Row],[Bežná cena v € bez DPH]]</f>
        <v>0.2200000000000002</v>
      </c>
      <c r="H97" s="5">
        <v>2.42</v>
      </c>
      <c r="I97" s="15"/>
      <c r="J97" s="4">
        <f t="shared" si="12"/>
        <v>0</v>
      </c>
      <c r="K97" s="5">
        <f t="shared" si="13"/>
        <v>0</v>
      </c>
    </row>
    <row r="98" spans="1:11" x14ac:dyDescent="0.25">
      <c r="A98" s="47" t="s">
        <v>36</v>
      </c>
      <c r="B98" s="6" t="s">
        <v>28</v>
      </c>
      <c r="C98" s="23" t="s">
        <v>178</v>
      </c>
      <c r="D98" s="23" t="s">
        <v>103</v>
      </c>
      <c r="E98" s="29"/>
      <c r="F98" s="4">
        <f>H98/1.2</f>
        <v>13.3</v>
      </c>
      <c r="G98" s="25">
        <f>Tabuľka132[[#This Row],[Bežná cena v € s DPH]]-Tabuľka132[[#This Row],[Bežná cena v € bez DPH]]</f>
        <v>2.66</v>
      </c>
      <c r="H98" s="22">
        <v>15.96</v>
      </c>
      <c r="I98" s="15"/>
      <c r="J98" s="4">
        <f t="shared" si="12"/>
        <v>0</v>
      </c>
      <c r="K98" s="5">
        <f t="shared" si="13"/>
        <v>0</v>
      </c>
    </row>
    <row r="99" spans="1:11" x14ac:dyDescent="0.25">
      <c r="A99" s="47" t="s">
        <v>36</v>
      </c>
      <c r="B99" s="6" t="s">
        <v>5</v>
      </c>
      <c r="C99" s="23" t="s">
        <v>179</v>
      </c>
      <c r="D99" s="23" t="s">
        <v>167</v>
      </c>
      <c r="E99" s="7" t="s">
        <v>107</v>
      </c>
      <c r="F99" s="4">
        <f>H99/1.1</f>
        <v>3.9</v>
      </c>
      <c r="G99" s="4">
        <f>Tabuľka132[[#This Row],[Bežná cena v € s DPH]]-Tabuľka132[[#This Row],[Bežná cena v € bez DPH]]</f>
        <v>0.39000000000000012</v>
      </c>
      <c r="H99" s="5">
        <v>4.29</v>
      </c>
      <c r="I99" s="15"/>
      <c r="J99" s="4">
        <f>I99*F99</f>
        <v>0</v>
      </c>
      <c r="K99" s="5">
        <f>H99*I99</f>
        <v>0</v>
      </c>
    </row>
    <row r="100" spans="1:11" ht="15" customHeight="1" x14ac:dyDescent="0.25">
      <c r="A100" s="47" t="s">
        <v>36</v>
      </c>
      <c r="B100" s="6" t="s">
        <v>5</v>
      </c>
      <c r="C100" s="6" t="s">
        <v>56</v>
      </c>
      <c r="D100" s="23" t="s">
        <v>53</v>
      </c>
      <c r="E100" s="7" t="s">
        <v>107</v>
      </c>
      <c r="F100" s="4">
        <f t="shared" si="11"/>
        <v>2.8</v>
      </c>
      <c r="G100" s="4">
        <f>Tabuľka132[[#This Row],[Bežná cena v € s DPH]]-Tabuľka132[[#This Row],[Bežná cena v € bez DPH]]</f>
        <v>0.28000000000000025</v>
      </c>
      <c r="H100" s="5">
        <v>3.08</v>
      </c>
      <c r="I100" s="15"/>
      <c r="J100" s="4">
        <f t="shared" si="12"/>
        <v>0</v>
      </c>
      <c r="K100" s="5">
        <f t="shared" si="13"/>
        <v>0</v>
      </c>
    </row>
    <row r="101" spans="1:11" ht="16.899999999999999" customHeight="1" x14ac:dyDescent="0.25">
      <c r="A101" s="47" t="s">
        <v>36</v>
      </c>
      <c r="B101" s="6" t="s">
        <v>5</v>
      </c>
      <c r="C101" s="6" t="s">
        <v>118</v>
      </c>
      <c r="D101" s="23" t="s">
        <v>60</v>
      </c>
      <c r="E101" s="7" t="s">
        <v>107</v>
      </c>
      <c r="F101" s="4">
        <f t="shared" si="11"/>
        <v>6.8</v>
      </c>
      <c r="G101" s="4">
        <f>Tabuľka132[[#This Row],[Bežná cena v € s DPH]]-Tabuľka132[[#This Row],[Bežná cena v € bez DPH]]</f>
        <v>0.6800000000000006</v>
      </c>
      <c r="H101" s="5">
        <v>7.48</v>
      </c>
      <c r="I101" s="15"/>
      <c r="J101" s="4">
        <f t="shared" si="12"/>
        <v>0</v>
      </c>
      <c r="K101" s="5">
        <f t="shared" si="13"/>
        <v>0</v>
      </c>
    </row>
    <row r="102" spans="1:11" ht="16.899999999999999" customHeight="1" x14ac:dyDescent="0.25">
      <c r="A102" s="47" t="s">
        <v>36</v>
      </c>
      <c r="B102" s="6" t="s">
        <v>5</v>
      </c>
      <c r="C102" s="6" t="s">
        <v>119</v>
      </c>
      <c r="D102" s="23" t="s">
        <v>60</v>
      </c>
      <c r="E102" s="7" t="s">
        <v>107</v>
      </c>
      <c r="F102" s="4">
        <f t="shared" si="11"/>
        <v>4.0999999999999996</v>
      </c>
      <c r="G102" s="4">
        <f>Tabuľka132[[#This Row],[Bežná cena v € s DPH]]-Tabuľka132[[#This Row],[Bežná cena v € bez DPH]]</f>
        <v>0.41000000000000014</v>
      </c>
      <c r="H102" s="5">
        <v>4.51</v>
      </c>
      <c r="I102" s="15"/>
      <c r="J102" s="4">
        <f t="shared" si="12"/>
        <v>0</v>
      </c>
      <c r="K102" s="5">
        <f t="shared" si="13"/>
        <v>0</v>
      </c>
    </row>
    <row r="103" spans="1:11" ht="15" customHeight="1" x14ac:dyDescent="0.25">
      <c r="A103" s="47" t="s">
        <v>36</v>
      </c>
      <c r="B103" s="47" t="s">
        <v>120</v>
      </c>
      <c r="C103" s="48" t="s">
        <v>193</v>
      </c>
      <c r="D103" s="41" t="s">
        <v>115</v>
      </c>
      <c r="E103" s="39"/>
      <c r="F103" s="42">
        <f>H103/1.2</f>
        <v>13.3</v>
      </c>
      <c r="G103" s="43">
        <f>Tabuľka132[[#This Row],[Bežná cena v € s DPH]]-Tabuľka132[[#This Row],[Bežná cena v € bez DPH]]</f>
        <v>2.66</v>
      </c>
      <c r="H103" s="44">
        <v>15.96</v>
      </c>
      <c r="I103" s="45"/>
      <c r="J103" s="42">
        <f>I103*F103</f>
        <v>0</v>
      </c>
      <c r="K103" s="46">
        <f>H103*I103</f>
        <v>0</v>
      </c>
    </row>
    <row r="104" spans="1:11" ht="14.45" customHeight="1" x14ac:dyDescent="0.25">
      <c r="A104" s="47" t="s">
        <v>36</v>
      </c>
      <c r="B104" s="6" t="s">
        <v>5</v>
      </c>
      <c r="C104" s="23" t="s">
        <v>101</v>
      </c>
      <c r="D104" s="23" t="s">
        <v>102</v>
      </c>
      <c r="E104" s="7" t="s">
        <v>107</v>
      </c>
      <c r="F104" s="4">
        <f t="shared" si="11"/>
        <v>1.0999999999999999</v>
      </c>
      <c r="G104" s="4">
        <f>Tabuľka132[[#This Row],[Bežná cena v € s DPH]]-Tabuľka132[[#This Row],[Bežná cena v € bez DPH]]</f>
        <v>0.1100000000000001</v>
      </c>
      <c r="H104" s="5">
        <v>1.21</v>
      </c>
      <c r="I104" s="15"/>
      <c r="J104" s="4">
        <f t="shared" si="12"/>
        <v>0</v>
      </c>
      <c r="K104" s="5">
        <f t="shared" si="13"/>
        <v>0</v>
      </c>
    </row>
    <row r="105" spans="1:11" x14ac:dyDescent="0.25">
      <c r="A105" s="47" t="s">
        <v>36</v>
      </c>
      <c r="B105" s="6" t="s">
        <v>28</v>
      </c>
      <c r="C105" s="6" t="s">
        <v>98</v>
      </c>
      <c r="D105" s="23" t="s">
        <v>27</v>
      </c>
      <c r="E105" s="7" t="s">
        <v>107</v>
      </c>
      <c r="F105" s="4">
        <f t="shared" si="11"/>
        <v>8.7999999999999989</v>
      </c>
      <c r="G105" s="4">
        <f>Tabuľka132[[#This Row],[Bežná cena v € s DPH]]-Tabuľka132[[#This Row],[Bežná cena v € bez DPH]]</f>
        <v>0.88000000000000078</v>
      </c>
      <c r="H105" s="5">
        <v>9.68</v>
      </c>
      <c r="I105" s="15"/>
      <c r="J105" s="4">
        <f t="shared" si="12"/>
        <v>0</v>
      </c>
      <c r="K105" s="5">
        <f t="shared" si="13"/>
        <v>0</v>
      </c>
    </row>
    <row r="106" spans="1:11" ht="16.899999999999999" customHeight="1" x14ac:dyDescent="0.25">
      <c r="A106" s="47" t="s">
        <v>36</v>
      </c>
      <c r="B106" s="6" t="s">
        <v>5</v>
      </c>
      <c r="C106" s="6" t="s">
        <v>39</v>
      </c>
      <c r="D106" s="23" t="s">
        <v>27</v>
      </c>
      <c r="E106" s="7" t="s">
        <v>107</v>
      </c>
      <c r="F106" s="4">
        <f t="shared" si="11"/>
        <v>4.3999999999999995</v>
      </c>
      <c r="G106" s="4">
        <f>Tabuľka132[[#This Row],[Bežná cena v € s DPH]]-Tabuľka132[[#This Row],[Bežná cena v € bez DPH]]</f>
        <v>0.44000000000000039</v>
      </c>
      <c r="H106" s="5">
        <v>4.84</v>
      </c>
      <c r="I106" s="15"/>
      <c r="J106" s="4">
        <f t="shared" si="12"/>
        <v>0</v>
      </c>
      <c r="K106" s="5">
        <f t="shared" si="13"/>
        <v>0</v>
      </c>
    </row>
    <row r="107" spans="1:11" x14ac:dyDescent="0.25">
      <c r="A107" s="47" t="s">
        <v>36</v>
      </c>
      <c r="B107" s="6" t="s">
        <v>5</v>
      </c>
      <c r="C107" s="6" t="s">
        <v>75</v>
      </c>
      <c r="D107" s="23" t="s">
        <v>27</v>
      </c>
      <c r="E107" s="7" t="s">
        <v>107</v>
      </c>
      <c r="F107" s="4">
        <f t="shared" ref="F107" si="21">H107/1.1</f>
        <v>4.5</v>
      </c>
      <c r="G107" s="4">
        <f>Tabuľka132[[#This Row],[Bežná cena v € s DPH]]-Tabuľka132[[#This Row],[Bežná cena v € bez DPH]]</f>
        <v>0.45000000000000018</v>
      </c>
      <c r="H107" s="5">
        <v>4.95</v>
      </c>
      <c r="I107" s="15"/>
      <c r="J107" s="4">
        <f t="shared" si="12"/>
        <v>0</v>
      </c>
      <c r="K107" s="5">
        <f t="shared" si="13"/>
        <v>0</v>
      </c>
    </row>
    <row r="108" spans="1:11" x14ac:dyDescent="0.25">
      <c r="A108" s="47" t="s">
        <v>36</v>
      </c>
      <c r="B108" s="6" t="s">
        <v>5</v>
      </c>
      <c r="C108" s="6" t="s">
        <v>76</v>
      </c>
      <c r="D108" s="23" t="s">
        <v>27</v>
      </c>
      <c r="E108" s="7" t="s">
        <v>107</v>
      </c>
      <c r="F108" s="4">
        <f>H108/1.1</f>
        <v>4.5</v>
      </c>
      <c r="G108" s="16">
        <f>Tabuľka132[[#This Row],[Bežná cena v € s DPH]]-Tabuľka132[[#This Row],[Bežná cena v € bez DPH]]</f>
        <v>0.45000000000000018</v>
      </c>
      <c r="H108" s="5">
        <v>4.95</v>
      </c>
      <c r="I108" s="15"/>
      <c r="J108" s="4">
        <f>I108*F108</f>
        <v>0</v>
      </c>
      <c r="K108" s="5">
        <f>H108*I108</f>
        <v>0</v>
      </c>
    </row>
    <row r="109" spans="1:11" x14ac:dyDescent="0.25">
      <c r="A109" s="47" t="s">
        <v>36</v>
      </c>
      <c r="B109" s="6" t="s">
        <v>5</v>
      </c>
      <c r="C109" s="6" t="s">
        <v>57</v>
      </c>
      <c r="D109" s="23" t="s">
        <v>27</v>
      </c>
      <c r="E109" s="7" t="s">
        <v>107</v>
      </c>
      <c r="F109" s="4">
        <f>H109/1.1</f>
        <v>4.3</v>
      </c>
      <c r="G109" s="24">
        <f>Tabuľka132[[#This Row],[Bežná cena v € s DPH]]-Tabuľka132[[#This Row],[Bežná cena v € bez DPH]]</f>
        <v>0.4300000000000006</v>
      </c>
      <c r="H109" s="5">
        <v>4.7300000000000004</v>
      </c>
      <c r="I109" s="15"/>
      <c r="J109" s="4">
        <f>I109*F109</f>
        <v>0</v>
      </c>
      <c r="K109" s="5">
        <f>H109*I109</f>
        <v>0</v>
      </c>
    </row>
    <row r="110" spans="1:11" ht="15.6" customHeight="1" x14ac:dyDescent="0.25">
      <c r="A110" s="47" t="s">
        <v>36</v>
      </c>
      <c r="B110" s="6" t="s">
        <v>120</v>
      </c>
      <c r="C110" s="30" t="s">
        <v>194</v>
      </c>
      <c r="D110" s="23" t="s">
        <v>115</v>
      </c>
      <c r="E110" s="39"/>
      <c r="F110" s="4">
        <f>H110/1.2</f>
        <v>13.3</v>
      </c>
      <c r="G110" s="21">
        <f>Tabuľka132[[#This Row],[Bežná cena v € s DPH]]-Tabuľka132[[#This Row],[Bežná cena v € bez DPH]]</f>
        <v>2.66</v>
      </c>
      <c r="H110" s="22">
        <v>15.96</v>
      </c>
      <c r="I110" s="15"/>
      <c r="J110" s="4">
        <f>I110*F110</f>
        <v>0</v>
      </c>
      <c r="K110" s="5">
        <f>H110*I110</f>
        <v>0</v>
      </c>
    </row>
    <row r="111" spans="1:11" x14ac:dyDescent="0.25">
      <c r="A111" s="47" t="s">
        <v>36</v>
      </c>
      <c r="B111" s="47" t="s">
        <v>28</v>
      </c>
      <c r="C111" s="47" t="s">
        <v>154</v>
      </c>
      <c r="D111" s="6" t="s">
        <v>27</v>
      </c>
      <c r="E111" s="7" t="s">
        <v>107</v>
      </c>
      <c r="F111" s="4">
        <f t="shared" ref="F111:F114" si="22">H111/1.1</f>
        <v>9</v>
      </c>
      <c r="G111" s="4">
        <f>Tabuľka132[[#This Row],[Bežná cena v € s DPH]]-Tabuľka132[[#This Row],[Bežná cena v € bez DPH]]</f>
        <v>0.90000000000000036</v>
      </c>
      <c r="H111" s="5">
        <v>9.9</v>
      </c>
      <c r="I111" s="15"/>
      <c r="J111" s="4">
        <f t="shared" ref="J111:J114" si="23">I111*F111</f>
        <v>0</v>
      </c>
      <c r="K111" s="5">
        <f t="shared" ref="K111:K114" si="24">H111*I111</f>
        <v>0</v>
      </c>
    </row>
    <row r="112" spans="1:11" x14ac:dyDescent="0.25">
      <c r="A112" s="47" t="s">
        <v>36</v>
      </c>
      <c r="B112" s="47" t="s">
        <v>5</v>
      </c>
      <c r="C112" s="47" t="s">
        <v>155</v>
      </c>
      <c r="D112" s="6" t="s">
        <v>27</v>
      </c>
      <c r="E112" s="7" t="s">
        <v>107</v>
      </c>
      <c r="F112" s="4">
        <f t="shared" si="22"/>
        <v>4.8</v>
      </c>
      <c r="G112" s="4">
        <f>Tabuľka132[[#This Row],[Bežná cena v € s DPH]]-Tabuľka132[[#This Row],[Bežná cena v € bez DPH]]</f>
        <v>0.48000000000000043</v>
      </c>
      <c r="H112" s="5">
        <v>5.28</v>
      </c>
      <c r="I112" s="15"/>
      <c r="J112" s="4">
        <f t="shared" si="23"/>
        <v>0</v>
      </c>
      <c r="K112" s="5">
        <f t="shared" si="24"/>
        <v>0</v>
      </c>
    </row>
    <row r="113" spans="1:11" x14ac:dyDescent="0.25">
      <c r="A113" s="47" t="s">
        <v>36</v>
      </c>
      <c r="B113" s="47" t="s">
        <v>5</v>
      </c>
      <c r="C113" s="47" t="s">
        <v>156</v>
      </c>
      <c r="D113" s="6" t="s">
        <v>27</v>
      </c>
      <c r="E113" s="7" t="s">
        <v>107</v>
      </c>
      <c r="F113" s="4">
        <f t="shared" si="22"/>
        <v>4.5999999999999996</v>
      </c>
      <c r="G113" s="4">
        <f>Tabuľka132[[#This Row],[Bežná cena v € s DPH]]-Tabuľka132[[#This Row],[Bežná cena v € bez DPH]]</f>
        <v>0.45999999999999996</v>
      </c>
      <c r="H113" s="5">
        <v>5.0599999999999996</v>
      </c>
      <c r="I113" s="15"/>
      <c r="J113" s="4">
        <f t="shared" si="23"/>
        <v>0</v>
      </c>
      <c r="K113" s="5">
        <f t="shared" si="24"/>
        <v>0</v>
      </c>
    </row>
    <row r="114" spans="1:11" x14ac:dyDescent="0.25">
      <c r="A114" s="47" t="s">
        <v>36</v>
      </c>
      <c r="B114" s="47" t="s">
        <v>5</v>
      </c>
      <c r="C114" s="47" t="s">
        <v>157</v>
      </c>
      <c r="D114" s="6" t="s">
        <v>27</v>
      </c>
      <c r="E114" s="7" t="s">
        <v>107</v>
      </c>
      <c r="F114" s="4">
        <f t="shared" si="22"/>
        <v>4.5999999999999996</v>
      </c>
      <c r="G114" s="4">
        <f>Tabuľka132[[#This Row],[Bežná cena v € s DPH]]-Tabuľka132[[#This Row],[Bežná cena v € bez DPH]]</f>
        <v>0.45999999999999996</v>
      </c>
      <c r="H114" s="5">
        <v>5.0599999999999996</v>
      </c>
      <c r="I114" s="15"/>
      <c r="J114" s="4">
        <f t="shared" si="23"/>
        <v>0</v>
      </c>
      <c r="K114" s="5">
        <f t="shared" si="24"/>
        <v>0</v>
      </c>
    </row>
    <row r="115" spans="1:11" ht="15.6" customHeight="1" x14ac:dyDescent="0.25">
      <c r="A115" s="47" t="s">
        <v>36</v>
      </c>
      <c r="B115" s="6" t="s">
        <v>5</v>
      </c>
      <c r="C115" s="6" t="s">
        <v>40</v>
      </c>
      <c r="D115" s="23" t="s">
        <v>35</v>
      </c>
      <c r="E115" s="7" t="s">
        <v>107</v>
      </c>
      <c r="F115" s="4">
        <f t="shared" si="11"/>
        <v>5.4999999999999991</v>
      </c>
      <c r="G115" s="4">
        <f>Tabuľka132[[#This Row],[Bežná cena v € s DPH]]-Tabuľka132[[#This Row],[Bežná cena v € bez DPH]]</f>
        <v>0.55000000000000071</v>
      </c>
      <c r="H115" s="5">
        <v>6.05</v>
      </c>
      <c r="I115" s="15"/>
      <c r="J115" s="4">
        <f t="shared" si="12"/>
        <v>0</v>
      </c>
      <c r="K115" s="5">
        <f t="shared" si="13"/>
        <v>0</v>
      </c>
    </row>
    <row r="116" spans="1:11" ht="17.45" customHeight="1" x14ac:dyDescent="0.25">
      <c r="A116" s="47" t="s">
        <v>36</v>
      </c>
      <c r="B116" s="6" t="s">
        <v>5</v>
      </c>
      <c r="C116" s="6" t="s">
        <v>41</v>
      </c>
      <c r="D116" s="23" t="s">
        <v>35</v>
      </c>
      <c r="E116" s="32" t="s">
        <v>135</v>
      </c>
      <c r="F116" s="4">
        <f t="shared" si="11"/>
        <v>8.1</v>
      </c>
      <c r="G116" s="4">
        <f>Tabuľka132[[#This Row],[Bežná cena v € s DPH]]-Tabuľka132[[#This Row],[Bežná cena v € bez DPH]]</f>
        <v>0.8100000000000005</v>
      </c>
      <c r="H116" s="5">
        <v>8.91</v>
      </c>
      <c r="I116" s="15"/>
      <c r="J116" s="4">
        <f t="shared" si="12"/>
        <v>0</v>
      </c>
      <c r="K116" s="5">
        <f t="shared" si="13"/>
        <v>0</v>
      </c>
    </row>
    <row r="117" spans="1:11" ht="16.149999999999999" customHeight="1" x14ac:dyDescent="0.25">
      <c r="A117" s="47" t="s">
        <v>36</v>
      </c>
      <c r="B117" s="6" t="s">
        <v>120</v>
      </c>
      <c r="C117" s="30" t="s">
        <v>195</v>
      </c>
      <c r="D117" s="23" t="s">
        <v>115</v>
      </c>
      <c r="E117" s="39"/>
      <c r="F117" s="4">
        <f>H117/1.2</f>
        <v>13.3</v>
      </c>
      <c r="G117" s="21">
        <f>Tabuľka132[[#This Row],[Bežná cena v € s DPH]]-Tabuľka132[[#This Row],[Bežná cena v € bez DPH]]</f>
        <v>2.66</v>
      </c>
      <c r="H117" s="22">
        <v>15.96</v>
      </c>
      <c r="I117" s="15"/>
      <c r="J117" s="4">
        <f>I117*F117</f>
        <v>0</v>
      </c>
      <c r="K117" s="5">
        <f>H117*I117</f>
        <v>0</v>
      </c>
    </row>
    <row r="118" spans="1:11" ht="18" customHeight="1" x14ac:dyDescent="0.25">
      <c r="A118" s="47" t="s">
        <v>36</v>
      </c>
      <c r="B118" s="6" t="s">
        <v>5</v>
      </c>
      <c r="C118" s="6" t="s">
        <v>177</v>
      </c>
      <c r="D118" s="23" t="s">
        <v>35</v>
      </c>
      <c r="E118" s="7" t="s">
        <v>107</v>
      </c>
      <c r="F118" s="4">
        <f t="shared" ref="F118" si="25">H118/1.1</f>
        <v>5.4999999999999991</v>
      </c>
      <c r="G118" s="4">
        <f>Tabuľka132[[#This Row],[Bežná cena v € s DPH]]-Tabuľka132[[#This Row],[Bežná cena v € bez DPH]]</f>
        <v>0.55000000000000071</v>
      </c>
      <c r="H118" s="5">
        <v>6.05</v>
      </c>
      <c r="I118" s="15"/>
      <c r="J118" s="4">
        <f t="shared" ref="J118" si="26">I118*F118</f>
        <v>0</v>
      </c>
      <c r="K118" s="5">
        <f t="shared" ref="K118" si="27">H118*I118</f>
        <v>0</v>
      </c>
    </row>
    <row r="119" spans="1:11" ht="16.5" customHeight="1" x14ac:dyDescent="0.25">
      <c r="A119" s="47" t="s">
        <v>36</v>
      </c>
      <c r="B119" s="6" t="s">
        <v>120</v>
      </c>
      <c r="C119" s="30" t="s">
        <v>212</v>
      </c>
      <c r="D119" s="23" t="s">
        <v>115</v>
      </c>
      <c r="E119" s="39"/>
      <c r="F119" s="4">
        <f>H119/1.2</f>
        <v>13.3</v>
      </c>
      <c r="G119" s="21">
        <f>Tabuľka132[[#This Row],[Bežná cena v € s DPH]]-Tabuľka132[[#This Row],[Bežná cena v € bez DPH]]</f>
        <v>2.66</v>
      </c>
      <c r="H119" s="22">
        <v>15.96</v>
      </c>
      <c r="I119" s="15"/>
      <c r="J119" s="4">
        <f>I119*F119</f>
        <v>0</v>
      </c>
      <c r="K119" s="5">
        <f>H119*I119</f>
        <v>0</v>
      </c>
    </row>
    <row r="120" spans="1:11" ht="18" customHeight="1" x14ac:dyDescent="0.25">
      <c r="A120" s="47" t="s">
        <v>36</v>
      </c>
      <c r="B120" s="6" t="s">
        <v>5</v>
      </c>
      <c r="C120" s="6" t="s">
        <v>42</v>
      </c>
      <c r="D120" s="23" t="s">
        <v>44</v>
      </c>
      <c r="E120" s="7" t="s">
        <v>107</v>
      </c>
      <c r="F120" s="4">
        <f t="shared" si="11"/>
        <v>4.5999999999999996</v>
      </c>
      <c r="G120" s="4">
        <f>Tabuľka132[[#This Row],[Bežná cena v € s DPH]]-Tabuľka132[[#This Row],[Bežná cena v € bez DPH]]</f>
        <v>0.45999999999999996</v>
      </c>
      <c r="H120" s="5">
        <v>5.0599999999999996</v>
      </c>
      <c r="I120" s="15"/>
      <c r="J120" s="4">
        <f t="shared" si="12"/>
        <v>0</v>
      </c>
      <c r="K120" s="5">
        <f t="shared" si="13"/>
        <v>0</v>
      </c>
    </row>
    <row r="121" spans="1:11" ht="14.45" customHeight="1" x14ac:dyDescent="0.25">
      <c r="A121" s="47" t="s">
        <v>36</v>
      </c>
      <c r="B121" s="6" t="s">
        <v>5</v>
      </c>
      <c r="C121" s="6" t="s">
        <v>43</v>
      </c>
      <c r="D121" s="23" t="s">
        <v>44</v>
      </c>
      <c r="E121" s="32" t="s">
        <v>134</v>
      </c>
      <c r="F121" s="4">
        <f t="shared" si="11"/>
        <v>7.1999999999999993</v>
      </c>
      <c r="G121" s="16">
        <f>Tabuľka132[[#This Row],[Bežná cena v € s DPH]]-Tabuľka132[[#This Row],[Bežná cena v € bez DPH]]</f>
        <v>0.72000000000000064</v>
      </c>
      <c r="H121" s="5">
        <v>7.92</v>
      </c>
      <c r="I121" s="15"/>
      <c r="J121" s="4">
        <f t="shared" si="12"/>
        <v>0</v>
      </c>
      <c r="K121" s="5">
        <f t="shared" si="13"/>
        <v>0</v>
      </c>
    </row>
    <row r="122" spans="1:11" ht="15.6" customHeight="1" x14ac:dyDescent="0.25">
      <c r="A122" s="47" t="s">
        <v>36</v>
      </c>
      <c r="B122" s="6" t="s">
        <v>120</v>
      </c>
      <c r="C122" s="30" t="s">
        <v>196</v>
      </c>
      <c r="D122" s="23" t="s">
        <v>115</v>
      </c>
      <c r="E122" s="39"/>
      <c r="F122" s="4">
        <f>H122/1.2</f>
        <v>13.3</v>
      </c>
      <c r="G122" s="21">
        <f>Tabuľka132[[#This Row],[Bežná cena v € s DPH]]-Tabuľka132[[#This Row],[Bežná cena v € bez DPH]]</f>
        <v>2.66</v>
      </c>
      <c r="H122" s="22">
        <v>15.96</v>
      </c>
      <c r="I122" s="15"/>
      <c r="J122" s="4">
        <f>I122*F122</f>
        <v>0</v>
      </c>
      <c r="K122" s="5">
        <f>H122*I122</f>
        <v>0</v>
      </c>
    </row>
    <row r="123" spans="1:11" ht="16.149999999999999" customHeight="1" x14ac:dyDescent="0.25">
      <c r="A123" s="47" t="s">
        <v>45</v>
      </c>
      <c r="B123" s="6" t="s">
        <v>5</v>
      </c>
      <c r="C123" s="6" t="s">
        <v>46</v>
      </c>
      <c r="D123" s="23" t="s">
        <v>38</v>
      </c>
      <c r="E123" s="29" t="s">
        <v>107</v>
      </c>
      <c r="F123" s="4">
        <f t="shared" si="11"/>
        <v>5</v>
      </c>
      <c r="G123" s="4">
        <f>Tabuľka132[[#This Row],[Bežná cena v € s DPH]]-Tabuľka132[[#This Row],[Bežná cena v € bez DPH]]</f>
        <v>0.5</v>
      </c>
      <c r="H123" s="5">
        <v>5.5</v>
      </c>
      <c r="I123" s="15"/>
      <c r="J123" s="4">
        <f t="shared" si="12"/>
        <v>0</v>
      </c>
      <c r="K123" s="5">
        <f t="shared" si="13"/>
        <v>0</v>
      </c>
    </row>
    <row r="124" spans="1:11" ht="16.899999999999999" customHeight="1" x14ac:dyDescent="0.25">
      <c r="A124" s="47" t="s">
        <v>45</v>
      </c>
      <c r="B124" s="6" t="s">
        <v>5</v>
      </c>
      <c r="C124" s="23" t="s">
        <v>58</v>
      </c>
      <c r="D124" s="23" t="s">
        <v>38</v>
      </c>
      <c r="E124" s="7" t="s">
        <v>107</v>
      </c>
      <c r="F124" s="4">
        <f t="shared" si="11"/>
        <v>5.4</v>
      </c>
      <c r="G124" s="4">
        <f>Tabuľka132[[#This Row],[Bežná cena v € s DPH]]-Tabuľka132[[#This Row],[Bežná cena v € bez DPH]]</f>
        <v>0.54</v>
      </c>
      <c r="H124" s="5">
        <v>5.94</v>
      </c>
      <c r="I124" s="15"/>
      <c r="J124" s="4">
        <f t="shared" si="12"/>
        <v>0</v>
      </c>
      <c r="K124" s="5">
        <f t="shared" si="13"/>
        <v>0</v>
      </c>
    </row>
    <row r="125" spans="1:11" ht="16.149999999999999" customHeight="1" x14ac:dyDescent="0.25">
      <c r="A125" s="47" t="s">
        <v>45</v>
      </c>
      <c r="B125" s="6" t="s">
        <v>120</v>
      </c>
      <c r="C125" s="30" t="s">
        <v>197</v>
      </c>
      <c r="D125" s="23" t="s">
        <v>115</v>
      </c>
      <c r="E125" s="39"/>
      <c r="F125" s="4">
        <f>H125/1.2</f>
        <v>13.3</v>
      </c>
      <c r="G125" s="21">
        <f>Tabuľka132[[#This Row],[Bežná cena v € s DPH]]-Tabuľka132[[#This Row],[Bežná cena v € bez DPH]]</f>
        <v>2.66</v>
      </c>
      <c r="H125" s="22">
        <v>15.96</v>
      </c>
      <c r="I125" s="15"/>
      <c r="J125" s="4">
        <f>I125*F125</f>
        <v>0</v>
      </c>
      <c r="K125" s="5">
        <f>H125*I125</f>
        <v>0</v>
      </c>
    </row>
    <row r="126" spans="1:11" x14ac:dyDescent="0.25">
      <c r="A126" s="47" t="s">
        <v>45</v>
      </c>
      <c r="B126" s="6" t="s">
        <v>2</v>
      </c>
      <c r="C126" s="6" t="s">
        <v>105</v>
      </c>
      <c r="D126" s="23" t="s">
        <v>53</v>
      </c>
      <c r="E126" s="7" t="s">
        <v>107</v>
      </c>
      <c r="F126" s="4">
        <f>H126/1.1</f>
        <v>2</v>
      </c>
      <c r="G126" s="4">
        <f>Tabuľka132[[#This Row],[Bežná cena v € s DPH]]-Tabuľka132[[#This Row],[Bežná cena v € bez DPH]]</f>
        <v>0.20000000000000018</v>
      </c>
      <c r="H126" s="5">
        <v>2.2000000000000002</v>
      </c>
      <c r="I126" s="15"/>
      <c r="J126" s="4">
        <f>I126*F126</f>
        <v>0</v>
      </c>
      <c r="K126" s="5">
        <f>H126*I126</f>
        <v>0</v>
      </c>
    </row>
    <row r="127" spans="1:11" ht="30" x14ac:dyDescent="0.25">
      <c r="A127" s="47" t="s">
        <v>45</v>
      </c>
      <c r="B127" s="47" t="s">
        <v>5</v>
      </c>
      <c r="C127" s="47" t="s">
        <v>159</v>
      </c>
      <c r="D127" s="33" t="s">
        <v>130</v>
      </c>
      <c r="E127" s="7" t="s">
        <v>107</v>
      </c>
      <c r="F127" s="4">
        <f t="shared" ref="F127:F128" si="28">H127/1.1</f>
        <v>6.2999999999999989</v>
      </c>
      <c r="G127" s="4">
        <f>Tabuľka132[[#This Row],[Bežná cena v € s DPH]]-Tabuľka132[[#This Row],[Bežná cena v € bez DPH]]</f>
        <v>0.63000000000000078</v>
      </c>
      <c r="H127" s="5">
        <v>6.93</v>
      </c>
      <c r="I127" s="15"/>
      <c r="J127" s="4">
        <f t="shared" ref="J127:J128" si="29">I127*F127</f>
        <v>0</v>
      </c>
      <c r="K127" s="5">
        <f t="shared" ref="K127:K128" si="30">H127*I127</f>
        <v>0</v>
      </c>
    </row>
    <row r="128" spans="1:11" ht="30" x14ac:dyDescent="0.25">
      <c r="A128" s="47" t="s">
        <v>45</v>
      </c>
      <c r="B128" s="47" t="s">
        <v>5</v>
      </c>
      <c r="C128" s="47" t="s">
        <v>158</v>
      </c>
      <c r="D128" s="33" t="s">
        <v>130</v>
      </c>
      <c r="E128" s="7" t="s">
        <v>107</v>
      </c>
      <c r="F128" s="4">
        <f t="shared" si="28"/>
        <v>6.2999999999999989</v>
      </c>
      <c r="G128" s="4">
        <f>Tabuľka132[[#This Row],[Bežná cena v € s DPH]]-Tabuľka132[[#This Row],[Bežná cena v € bez DPH]]</f>
        <v>0.63000000000000078</v>
      </c>
      <c r="H128" s="5">
        <v>6.93</v>
      </c>
      <c r="I128" s="15"/>
      <c r="J128" s="4">
        <f t="shared" si="29"/>
        <v>0</v>
      </c>
      <c r="K128" s="5">
        <f t="shared" si="30"/>
        <v>0</v>
      </c>
    </row>
    <row r="129" spans="1:11" x14ac:dyDescent="0.25">
      <c r="A129" s="47" t="s">
        <v>45</v>
      </c>
      <c r="B129" s="47" t="s">
        <v>120</v>
      </c>
      <c r="C129" s="48" t="s">
        <v>216</v>
      </c>
      <c r="D129" s="23" t="s">
        <v>115</v>
      </c>
      <c r="E129" s="29"/>
      <c r="F129" s="4">
        <f>H129/1.2</f>
        <v>13.3</v>
      </c>
      <c r="G129" s="21">
        <f>Tabuľka132[[#This Row],[Bežná cena v € s DPH]]-Tabuľka132[[#This Row],[Bežná cena v € bez DPH]]</f>
        <v>2.66</v>
      </c>
      <c r="H129" s="22">
        <v>15.96</v>
      </c>
      <c r="I129" s="15"/>
      <c r="J129" s="4">
        <f>I129*F129</f>
        <v>0</v>
      </c>
      <c r="K129" s="5">
        <f>H129*I129</f>
        <v>0</v>
      </c>
    </row>
    <row r="130" spans="1:11" x14ac:dyDescent="0.25">
      <c r="A130" s="47" t="s">
        <v>45</v>
      </c>
      <c r="B130" s="6" t="s">
        <v>5</v>
      </c>
      <c r="C130" s="6" t="s">
        <v>104</v>
      </c>
      <c r="D130" s="23" t="s">
        <v>103</v>
      </c>
      <c r="E130" s="29" t="s">
        <v>127</v>
      </c>
      <c r="F130" s="4">
        <f t="shared" ref="F130:F133" si="31">H130/1.1</f>
        <v>2.1999999999999997</v>
      </c>
      <c r="G130" s="26">
        <f>Tabuľka132[[#This Row],[Bežná cena v € s DPH]]-Tabuľka132[[#This Row],[Bežná cena v € bez DPH]]</f>
        <v>0.2200000000000002</v>
      </c>
      <c r="H130" s="5">
        <v>2.42</v>
      </c>
      <c r="I130" s="15"/>
      <c r="J130" s="4">
        <f t="shared" ref="J130:J133" si="32">I130*F130</f>
        <v>0</v>
      </c>
      <c r="K130" s="5">
        <f t="shared" ref="K130:K133" si="33">H130*I130</f>
        <v>0</v>
      </c>
    </row>
    <row r="131" spans="1:11" x14ac:dyDescent="0.25">
      <c r="A131" s="47" t="s">
        <v>45</v>
      </c>
      <c r="B131" s="6" t="s">
        <v>28</v>
      </c>
      <c r="C131" s="23" t="s">
        <v>178</v>
      </c>
      <c r="D131" s="23" t="s">
        <v>103</v>
      </c>
      <c r="E131" s="29"/>
      <c r="F131" s="4">
        <f>H131/1.2</f>
        <v>13.3</v>
      </c>
      <c r="G131" s="25">
        <f>Tabuľka132[[#This Row],[Bežná cena v € s DPH]]-Tabuľka132[[#This Row],[Bežná cena v € bez DPH]]</f>
        <v>2.66</v>
      </c>
      <c r="H131" s="22">
        <v>15.96</v>
      </c>
      <c r="I131" s="15"/>
      <c r="J131" s="4">
        <f t="shared" si="32"/>
        <v>0</v>
      </c>
      <c r="K131" s="5">
        <f t="shared" si="33"/>
        <v>0</v>
      </c>
    </row>
    <row r="132" spans="1:11" x14ac:dyDescent="0.25">
      <c r="A132" s="47" t="s">
        <v>45</v>
      </c>
      <c r="B132" s="6" t="s">
        <v>5</v>
      </c>
      <c r="C132" s="23" t="s">
        <v>180</v>
      </c>
      <c r="D132" s="23" t="s">
        <v>167</v>
      </c>
      <c r="E132" s="7" t="s">
        <v>107</v>
      </c>
      <c r="F132" s="4">
        <f>H132/1.1</f>
        <v>3.9</v>
      </c>
      <c r="G132" s="4">
        <f>Tabuľka132[[#This Row],[Bežná cena v € s DPH]]-Tabuľka132[[#This Row],[Bežná cena v € bez DPH]]</f>
        <v>0.39000000000000012</v>
      </c>
      <c r="H132" s="5">
        <v>4.29</v>
      </c>
      <c r="I132" s="15"/>
      <c r="J132" s="4">
        <f>I132*F132</f>
        <v>0</v>
      </c>
      <c r="K132" s="5">
        <f>H132*I132</f>
        <v>0</v>
      </c>
    </row>
    <row r="133" spans="1:11" x14ac:dyDescent="0.25">
      <c r="A133" s="47" t="s">
        <v>45</v>
      </c>
      <c r="B133" s="6" t="s">
        <v>5</v>
      </c>
      <c r="C133" s="6" t="s">
        <v>59</v>
      </c>
      <c r="D133" s="23" t="s">
        <v>60</v>
      </c>
      <c r="E133" s="7" t="s">
        <v>107</v>
      </c>
      <c r="F133" s="4">
        <f t="shared" si="31"/>
        <v>4.3999999999999995</v>
      </c>
      <c r="G133" s="26">
        <f>Tabuľka132[[#This Row],[Bežná cena v € s DPH]]-Tabuľka132[[#This Row],[Bežná cena v € bez DPH]]</f>
        <v>0.44000000000000039</v>
      </c>
      <c r="H133" s="5">
        <v>4.84</v>
      </c>
      <c r="I133" s="15"/>
      <c r="J133" s="4">
        <f t="shared" si="32"/>
        <v>0</v>
      </c>
      <c r="K133" s="5">
        <f t="shared" si="33"/>
        <v>0</v>
      </c>
    </row>
    <row r="134" spans="1:11" ht="16.899999999999999" customHeight="1" x14ac:dyDescent="0.25">
      <c r="A134" s="47" t="s">
        <v>45</v>
      </c>
      <c r="B134" s="6" t="s">
        <v>5</v>
      </c>
      <c r="C134" s="6" t="s">
        <v>176</v>
      </c>
      <c r="D134" s="23" t="s">
        <v>165</v>
      </c>
      <c r="E134" s="7" t="s">
        <v>107</v>
      </c>
      <c r="F134" s="4">
        <f>H134/1.1</f>
        <v>5.9999999999999991</v>
      </c>
      <c r="G134" s="49">
        <f>Tabuľka132[[#This Row],[Bežná cena v € s DPH]]-Tabuľka132[[#This Row],[Bežná cena v € bez DPH]]</f>
        <v>0.60000000000000053</v>
      </c>
      <c r="H134" s="5">
        <v>6.6</v>
      </c>
      <c r="I134" s="15"/>
      <c r="J134" s="4">
        <f>I134*F134</f>
        <v>0</v>
      </c>
      <c r="K134" s="5">
        <f>H134*I134</f>
        <v>0</v>
      </c>
    </row>
    <row r="135" spans="1:11" ht="17.45" customHeight="1" x14ac:dyDescent="0.25">
      <c r="A135" s="47" t="s">
        <v>45</v>
      </c>
      <c r="B135" s="6" t="s">
        <v>5</v>
      </c>
      <c r="C135" s="6" t="s">
        <v>175</v>
      </c>
      <c r="D135" s="23" t="s">
        <v>165</v>
      </c>
      <c r="E135" s="7" t="s">
        <v>107</v>
      </c>
      <c r="F135" s="4">
        <f>H135/1.1</f>
        <v>5.9999999999999991</v>
      </c>
      <c r="G135" s="49">
        <f>Tabuľka132[[#This Row],[Bežná cena v € s DPH]]-Tabuľka132[[#This Row],[Bežná cena v € bez DPH]]</f>
        <v>0.60000000000000053</v>
      </c>
      <c r="H135" s="5">
        <v>6.6</v>
      </c>
      <c r="I135" s="15"/>
      <c r="J135" s="4">
        <f>I135*F135</f>
        <v>0</v>
      </c>
      <c r="K135" s="5">
        <f>H135*I135</f>
        <v>0</v>
      </c>
    </row>
    <row r="136" spans="1:11" ht="17.45" customHeight="1" x14ac:dyDescent="0.25">
      <c r="A136" s="47" t="s">
        <v>45</v>
      </c>
      <c r="B136" s="6" t="s">
        <v>120</v>
      </c>
      <c r="C136" s="48" t="s">
        <v>213</v>
      </c>
      <c r="D136" s="23" t="s">
        <v>115</v>
      </c>
      <c r="E136" s="29"/>
      <c r="F136" s="4">
        <f>H136/1.2</f>
        <v>13.3</v>
      </c>
      <c r="G136" s="21">
        <f>Tabuľka132[[#This Row],[Bežná cena v € s DPH]]-Tabuľka132[[#This Row],[Bežná cena v € bez DPH]]</f>
        <v>2.66</v>
      </c>
      <c r="H136" s="22">
        <v>15.96</v>
      </c>
      <c r="I136" s="15"/>
      <c r="J136" s="4">
        <f>I136*F136</f>
        <v>0</v>
      </c>
      <c r="K136" s="5">
        <f>H136*I136</f>
        <v>0</v>
      </c>
    </row>
    <row r="137" spans="1:11" ht="15.6" customHeight="1" x14ac:dyDescent="0.25">
      <c r="A137" s="47" t="s">
        <v>45</v>
      </c>
      <c r="B137" s="6" t="s">
        <v>5</v>
      </c>
      <c r="C137" s="6" t="s">
        <v>114</v>
      </c>
      <c r="D137" s="23" t="s">
        <v>102</v>
      </c>
      <c r="E137" s="29" t="s">
        <v>107</v>
      </c>
      <c r="F137" s="4">
        <f t="shared" ref="F137:F142" si="34">H137/1.1</f>
        <v>1.0999999999999999</v>
      </c>
      <c r="G137" s="26">
        <f>Tabuľka132[[#This Row],[Bežná cena v € s DPH]]-Tabuľka132[[#This Row],[Bežná cena v € bez DPH]]</f>
        <v>0.1100000000000001</v>
      </c>
      <c r="H137" s="5">
        <v>1.21</v>
      </c>
      <c r="I137" s="15"/>
      <c r="J137" s="4">
        <f t="shared" ref="J137:J142" si="35">I137*F137</f>
        <v>0</v>
      </c>
      <c r="K137" s="5">
        <f t="shared" ref="K137:K142" si="36">H137*I137</f>
        <v>0</v>
      </c>
    </row>
    <row r="138" spans="1:11" x14ac:dyDescent="0.25">
      <c r="A138" s="47" t="s">
        <v>45</v>
      </c>
      <c r="B138" s="6" t="s">
        <v>28</v>
      </c>
      <c r="C138" s="6" t="s">
        <v>99</v>
      </c>
      <c r="D138" s="23" t="s">
        <v>27</v>
      </c>
      <c r="E138" s="7" t="s">
        <v>107</v>
      </c>
      <c r="F138" s="4">
        <f t="shared" ref="F138:F139" si="37">H138/1.1</f>
        <v>8.7999999999999989</v>
      </c>
      <c r="G138" s="26">
        <f>Tabuľka132[[#This Row],[Bežná cena v € s DPH]]-Tabuľka132[[#This Row],[Bežná cena v € bez DPH]]</f>
        <v>0.88000000000000078</v>
      </c>
      <c r="H138" s="5">
        <v>9.68</v>
      </c>
      <c r="I138" s="15"/>
      <c r="J138" s="4">
        <f t="shared" ref="J138:J139" si="38">I138*F138</f>
        <v>0</v>
      </c>
      <c r="K138" s="5">
        <f t="shared" ref="K138:K139" si="39">H138*I138</f>
        <v>0</v>
      </c>
    </row>
    <row r="139" spans="1:11" x14ac:dyDescent="0.25">
      <c r="A139" s="47" t="s">
        <v>45</v>
      </c>
      <c r="B139" s="6" t="s">
        <v>5</v>
      </c>
      <c r="C139" s="6" t="s">
        <v>47</v>
      </c>
      <c r="D139" s="23" t="s">
        <v>27</v>
      </c>
      <c r="E139" s="29" t="s">
        <v>107</v>
      </c>
      <c r="F139" s="4">
        <f t="shared" si="37"/>
        <v>4.3999999999999995</v>
      </c>
      <c r="G139" s="26">
        <f>Tabuľka132[[#This Row],[Bežná cena v € s DPH]]-Tabuľka132[[#This Row],[Bežná cena v € bez DPH]]</f>
        <v>0.44000000000000039</v>
      </c>
      <c r="H139" s="5">
        <v>4.84</v>
      </c>
      <c r="I139" s="15"/>
      <c r="J139" s="4">
        <f t="shared" si="38"/>
        <v>0</v>
      </c>
      <c r="K139" s="5">
        <f t="shared" si="39"/>
        <v>0</v>
      </c>
    </row>
    <row r="140" spans="1:11" x14ac:dyDescent="0.25">
      <c r="A140" s="47" t="s">
        <v>45</v>
      </c>
      <c r="B140" s="6" t="s">
        <v>5</v>
      </c>
      <c r="C140" s="6" t="s">
        <v>77</v>
      </c>
      <c r="D140" s="23" t="s">
        <v>27</v>
      </c>
      <c r="E140" s="29" t="s">
        <v>107</v>
      </c>
      <c r="F140" s="4">
        <f t="shared" si="34"/>
        <v>4.5</v>
      </c>
      <c r="G140" s="26">
        <f>Tabuľka132[[#This Row],[Bežná cena v € s DPH]]-Tabuľka132[[#This Row],[Bežná cena v € bez DPH]]</f>
        <v>0.45000000000000018</v>
      </c>
      <c r="H140" s="5">
        <v>4.95</v>
      </c>
      <c r="I140" s="15"/>
      <c r="J140" s="4">
        <f t="shared" si="35"/>
        <v>0</v>
      </c>
      <c r="K140" s="5">
        <f t="shared" si="36"/>
        <v>0</v>
      </c>
    </row>
    <row r="141" spans="1:11" x14ac:dyDescent="0.25">
      <c r="A141" s="47" t="s">
        <v>45</v>
      </c>
      <c r="B141" s="6" t="s">
        <v>5</v>
      </c>
      <c r="C141" s="6" t="s">
        <v>78</v>
      </c>
      <c r="D141" s="23" t="s">
        <v>27</v>
      </c>
      <c r="E141" s="29" t="s">
        <v>107</v>
      </c>
      <c r="F141" s="4">
        <f t="shared" si="34"/>
        <v>4.5</v>
      </c>
      <c r="G141" s="26">
        <f>Tabuľka132[[#This Row],[Bežná cena v € s DPH]]-Tabuľka132[[#This Row],[Bežná cena v € bez DPH]]</f>
        <v>0.45000000000000018</v>
      </c>
      <c r="H141" s="5">
        <v>4.95</v>
      </c>
      <c r="I141" s="15"/>
      <c r="J141" s="4">
        <f t="shared" si="35"/>
        <v>0</v>
      </c>
      <c r="K141" s="5">
        <f t="shared" si="36"/>
        <v>0</v>
      </c>
    </row>
    <row r="142" spans="1:11" x14ac:dyDescent="0.25">
      <c r="A142" s="47" t="s">
        <v>45</v>
      </c>
      <c r="B142" s="6" t="s">
        <v>5</v>
      </c>
      <c r="C142" s="6" t="s">
        <v>64</v>
      </c>
      <c r="D142" s="23" t="s">
        <v>27</v>
      </c>
      <c r="E142" s="29" t="s">
        <v>107</v>
      </c>
      <c r="F142" s="4">
        <f t="shared" si="34"/>
        <v>4.3</v>
      </c>
      <c r="G142" s="26">
        <f>Tabuľka132[[#This Row],[Bežná cena v € s DPH]]-Tabuľka132[[#This Row],[Bežná cena v € bez DPH]]</f>
        <v>0.4300000000000006</v>
      </c>
      <c r="H142" s="5">
        <v>4.7300000000000004</v>
      </c>
      <c r="I142" s="15"/>
      <c r="J142" s="4">
        <f t="shared" si="35"/>
        <v>0</v>
      </c>
      <c r="K142" s="5">
        <f t="shared" si="36"/>
        <v>0</v>
      </c>
    </row>
    <row r="143" spans="1:11" ht="17.25" customHeight="1" x14ac:dyDescent="0.25">
      <c r="A143" s="47" t="s">
        <v>45</v>
      </c>
      <c r="B143" s="6" t="s">
        <v>120</v>
      </c>
      <c r="C143" s="6" t="s">
        <v>198</v>
      </c>
      <c r="D143" s="23" t="s">
        <v>115</v>
      </c>
      <c r="E143" s="39"/>
      <c r="F143" s="4">
        <f>H143/1.2</f>
        <v>13.3</v>
      </c>
      <c r="G143" s="21">
        <f>Tabuľka132[[#This Row],[Bežná cena v € s DPH]]-Tabuľka132[[#This Row],[Bežná cena v € bez DPH]]</f>
        <v>2.66</v>
      </c>
      <c r="H143" s="22">
        <v>15.96</v>
      </c>
      <c r="I143" s="15"/>
      <c r="J143" s="4">
        <f t="shared" ref="J143:J148" si="40">I143*F143</f>
        <v>0</v>
      </c>
      <c r="K143" s="5">
        <f t="shared" ref="K143:K148" si="41">H143*I143</f>
        <v>0</v>
      </c>
    </row>
    <row r="144" spans="1:11" x14ac:dyDescent="0.25">
      <c r="A144" s="47" t="s">
        <v>45</v>
      </c>
      <c r="B144" s="6" t="s">
        <v>28</v>
      </c>
      <c r="C144" s="6" t="s">
        <v>174</v>
      </c>
      <c r="D144" s="23" t="s">
        <v>27</v>
      </c>
      <c r="E144" s="7" t="s">
        <v>107</v>
      </c>
      <c r="F144" s="4">
        <f>H144/1.1</f>
        <v>8.7999999999999989</v>
      </c>
      <c r="G144" s="4">
        <f>Tabuľka132[[#This Row],[Bežná cena v € s DPH]]-Tabuľka132[[#This Row],[Bežná cena v € bez DPH]]</f>
        <v>0.88000000000000078</v>
      </c>
      <c r="H144" s="5">
        <v>9.68</v>
      </c>
      <c r="I144" s="15"/>
      <c r="J144" s="4">
        <f t="shared" si="40"/>
        <v>0</v>
      </c>
      <c r="K144" s="5">
        <f t="shared" si="41"/>
        <v>0</v>
      </c>
    </row>
    <row r="145" spans="1:11" x14ac:dyDescent="0.25">
      <c r="A145" s="47" t="s">
        <v>45</v>
      </c>
      <c r="B145" s="6" t="s">
        <v>5</v>
      </c>
      <c r="C145" s="6" t="s">
        <v>173</v>
      </c>
      <c r="D145" s="23" t="s">
        <v>27</v>
      </c>
      <c r="E145" s="29" t="s">
        <v>107</v>
      </c>
      <c r="F145" s="4">
        <f>H145/1.1</f>
        <v>4.5</v>
      </c>
      <c r="G145" s="4">
        <f>Tabuľka132[[#This Row],[Bežná cena v € s DPH]]-Tabuľka132[[#This Row],[Bežná cena v € bez DPH]]</f>
        <v>0.45000000000000018</v>
      </c>
      <c r="H145" s="5">
        <v>4.95</v>
      </c>
      <c r="I145" s="15"/>
      <c r="J145" s="4">
        <f t="shared" si="40"/>
        <v>0</v>
      </c>
      <c r="K145" s="5">
        <f t="shared" si="41"/>
        <v>0</v>
      </c>
    </row>
    <row r="146" spans="1:11" x14ac:dyDescent="0.25">
      <c r="A146" s="47" t="s">
        <v>45</v>
      </c>
      <c r="B146" s="6" t="s">
        <v>5</v>
      </c>
      <c r="C146" s="6" t="s">
        <v>172</v>
      </c>
      <c r="D146" s="23" t="s">
        <v>27</v>
      </c>
      <c r="E146" s="29" t="s">
        <v>107</v>
      </c>
      <c r="F146" s="4">
        <f>H146/1.1</f>
        <v>4.5</v>
      </c>
      <c r="G146" s="4">
        <f>Tabuľka132[[#This Row],[Bežná cena v € s DPH]]-Tabuľka132[[#This Row],[Bežná cena v € bez DPH]]</f>
        <v>0.45000000000000018</v>
      </c>
      <c r="H146" s="5">
        <v>4.95</v>
      </c>
      <c r="I146" s="15"/>
      <c r="J146" s="4">
        <f t="shared" si="40"/>
        <v>0</v>
      </c>
      <c r="K146" s="5">
        <f t="shared" si="41"/>
        <v>0</v>
      </c>
    </row>
    <row r="147" spans="1:11" x14ac:dyDescent="0.25">
      <c r="A147" s="47" t="s">
        <v>45</v>
      </c>
      <c r="B147" s="6" t="s">
        <v>5</v>
      </c>
      <c r="C147" s="6" t="s">
        <v>171</v>
      </c>
      <c r="D147" s="23" t="s">
        <v>27</v>
      </c>
      <c r="E147" s="29" t="s">
        <v>107</v>
      </c>
      <c r="F147" s="4">
        <f>H147/1.1</f>
        <v>4.3999999999999995</v>
      </c>
      <c r="G147" s="4">
        <f>Tabuľka132[[#This Row],[Bežná cena v € s DPH]]-Tabuľka132[[#This Row],[Bežná cena v € bez DPH]]</f>
        <v>0.44000000000000039</v>
      </c>
      <c r="H147" s="5">
        <v>4.84</v>
      </c>
      <c r="I147" s="15"/>
      <c r="J147" s="4">
        <f t="shared" si="40"/>
        <v>0</v>
      </c>
      <c r="K147" s="5">
        <f t="shared" si="41"/>
        <v>0</v>
      </c>
    </row>
    <row r="148" spans="1:11" x14ac:dyDescent="0.25">
      <c r="A148" s="47" t="s">
        <v>45</v>
      </c>
      <c r="B148" s="6" t="s">
        <v>120</v>
      </c>
      <c r="C148" s="6" t="s">
        <v>214</v>
      </c>
      <c r="D148" s="23" t="s">
        <v>115</v>
      </c>
      <c r="E148" s="29"/>
      <c r="F148" s="4">
        <f>H148/1.2</f>
        <v>13.3</v>
      </c>
      <c r="G148" s="21">
        <f>Tabuľka132[[#This Row],[Bežná cena v € s DPH]]-Tabuľka132[[#This Row],[Bežná cena v € bez DPH]]</f>
        <v>2.66</v>
      </c>
      <c r="H148" s="22">
        <v>15.96</v>
      </c>
      <c r="I148" s="15"/>
      <c r="J148" s="4">
        <f t="shared" si="40"/>
        <v>0</v>
      </c>
      <c r="K148" s="5">
        <f t="shared" si="41"/>
        <v>0</v>
      </c>
    </row>
    <row r="149" spans="1:11" ht="17.45" customHeight="1" x14ac:dyDescent="0.25">
      <c r="A149" s="47" t="s">
        <v>45</v>
      </c>
      <c r="B149" s="6" t="s">
        <v>5</v>
      </c>
      <c r="C149" s="6" t="s">
        <v>48</v>
      </c>
      <c r="D149" s="23" t="s">
        <v>35</v>
      </c>
      <c r="E149" s="7" t="s">
        <v>107</v>
      </c>
      <c r="F149" s="4">
        <f t="shared" ref="F149:F155" si="42">H149/1.1</f>
        <v>6.5</v>
      </c>
      <c r="G149" s="4">
        <f>Tabuľka132[[#This Row],[Bežná cena v € s DPH]]-Tabuľka132[[#This Row],[Bežná cena v € bez DPH]]</f>
        <v>0.65000000000000036</v>
      </c>
      <c r="H149" s="5">
        <v>7.15</v>
      </c>
      <c r="I149" s="15"/>
      <c r="J149" s="4">
        <f t="shared" ref="J149:J155" si="43">I149*F149</f>
        <v>0</v>
      </c>
      <c r="K149" s="5">
        <f t="shared" ref="K149:K155" si="44">H149*I149</f>
        <v>0</v>
      </c>
    </row>
    <row r="150" spans="1:11" ht="18" customHeight="1" x14ac:dyDescent="0.25">
      <c r="A150" s="47" t="s">
        <v>45</v>
      </c>
      <c r="B150" s="6" t="s">
        <v>5</v>
      </c>
      <c r="C150" s="6" t="s">
        <v>49</v>
      </c>
      <c r="D150" s="23" t="s">
        <v>35</v>
      </c>
      <c r="E150" s="32" t="s">
        <v>133</v>
      </c>
      <c r="F150" s="4">
        <f t="shared" si="42"/>
        <v>8.1</v>
      </c>
      <c r="G150" s="26">
        <f>Tabuľka132[[#This Row],[Bežná cena v € s DPH]]-Tabuľka132[[#This Row],[Bežná cena v € bez DPH]]</f>
        <v>0.8100000000000005</v>
      </c>
      <c r="H150" s="5">
        <v>8.91</v>
      </c>
      <c r="I150" s="15"/>
      <c r="J150" s="4">
        <f t="shared" si="43"/>
        <v>0</v>
      </c>
      <c r="K150" s="5">
        <f t="shared" si="44"/>
        <v>0</v>
      </c>
    </row>
    <row r="151" spans="1:11" ht="15" customHeight="1" x14ac:dyDescent="0.25">
      <c r="A151" s="47" t="s">
        <v>45</v>
      </c>
      <c r="B151" s="6" t="s">
        <v>120</v>
      </c>
      <c r="C151" s="6" t="s">
        <v>199</v>
      </c>
      <c r="D151" s="23" t="s">
        <v>115</v>
      </c>
      <c r="E151" s="39"/>
      <c r="F151" s="4">
        <f>H151/1.2</f>
        <v>13.3</v>
      </c>
      <c r="G151" s="21">
        <f>Tabuľka132[[#This Row],[Bežná cena v € s DPH]]-Tabuľka132[[#This Row],[Bežná cena v € bez DPH]]</f>
        <v>2.66</v>
      </c>
      <c r="H151" s="22">
        <v>15.96</v>
      </c>
      <c r="I151" s="15"/>
      <c r="J151" s="4">
        <f>I151*F151</f>
        <v>0</v>
      </c>
      <c r="K151" s="5">
        <f>H151*I151</f>
        <v>0</v>
      </c>
    </row>
    <row r="152" spans="1:11" ht="18" customHeight="1" x14ac:dyDescent="0.25">
      <c r="A152" s="47" t="s">
        <v>45</v>
      </c>
      <c r="B152" s="6" t="s">
        <v>5</v>
      </c>
      <c r="C152" s="6" t="s">
        <v>170</v>
      </c>
      <c r="D152" s="23" t="s">
        <v>35</v>
      </c>
      <c r="E152" s="7" t="s">
        <v>107</v>
      </c>
      <c r="F152" s="4">
        <f t="shared" ref="F152" si="45">H152/1.1</f>
        <v>6.5</v>
      </c>
      <c r="G152" s="4">
        <f>Tabuľka132[[#This Row],[Bežná cena v € s DPH]]-Tabuľka132[[#This Row],[Bežná cena v € bez DPH]]</f>
        <v>0.65000000000000036</v>
      </c>
      <c r="H152" s="5">
        <v>7.15</v>
      </c>
      <c r="I152" s="15"/>
      <c r="J152" s="4">
        <f t="shared" ref="J152" si="46">I152*F152</f>
        <v>0</v>
      </c>
      <c r="K152" s="5">
        <f t="shared" ref="K152" si="47">H152*I152</f>
        <v>0</v>
      </c>
    </row>
    <row r="153" spans="1:11" ht="18" customHeight="1" x14ac:dyDescent="0.25">
      <c r="A153" s="47" t="s">
        <v>45</v>
      </c>
      <c r="B153" s="6" t="s">
        <v>120</v>
      </c>
      <c r="C153" s="6" t="s">
        <v>215</v>
      </c>
      <c r="D153" s="23" t="s">
        <v>115</v>
      </c>
      <c r="E153" s="29"/>
      <c r="F153" s="4">
        <f>H153/1.2</f>
        <v>13.3</v>
      </c>
      <c r="G153" s="21">
        <f>Tabuľka132[[#This Row],[Bežná cena v € s DPH]]-Tabuľka132[[#This Row],[Bežná cena v € bez DPH]]</f>
        <v>2.66</v>
      </c>
      <c r="H153" s="22">
        <v>15.96</v>
      </c>
      <c r="I153" s="15"/>
      <c r="J153" s="4">
        <f>I153*F153</f>
        <v>0</v>
      </c>
      <c r="K153" s="5">
        <f>H153*I153</f>
        <v>0</v>
      </c>
    </row>
    <row r="154" spans="1:11" ht="18" customHeight="1" x14ac:dyDescent="0.25">
      <c r="A154" s="47" t="s">
        <v>45</v>
      </c>
      <c r="B154" s="6" t="s">
        <v>5</v>
      </c>
      <c r="C154" s="6" t="s">
        <v>79</v>
      </c>
      <c r="D154" s="23" t="s">
        <v>44</v>
      </c>
      <c r="E154" s="7" t="s">
        <v>107</v>
      </c>
      <c r="F154" s="4">
        <f t="shared" si="42"/>
        <v>5.6</v>
      </c>
      <c r="G154" s="26">
        <f>Tabuľka132[[#This Row],[Bežná cena v € s DPH]]-Tabuľka132[[#This Row],[Bežná cena v € bez DPH]]</f>
        <v>0.5600000000000005</v>
      </c>
      <c r="H154" s="5">
        <v>6.16</v>
      </c>
      <c r="I154" s="15"/>
      <c r="J154" s="4">
        <f t="shared" si="43"/>
        <v>0</v>
      </c>
      <c r="K154" s="5">
        <f t="shared" si="44"/>
        <v>0</v>
      </c>
    </row>
    <row r="155" spans="1:11" ht="18" customHeight="1" x14ac:dyDescent="0.25">
      <c r="A155" s="47" t="s">
        <v>45</v>
      </c>
      <c r="B155" s="6" t="s">
        <v>5</v>
      </c>
      <c r="C155" s="6" t="s">
        <v>80</v>
      </c>
      <c r="D155" s="23" t="s">
        <v>44</v>
      </c>
      <c r="E155" s="29" t="s">
        <v>107</v>
      </c>
      <c r="F155" s="4">
        <f t="shared" si="42"/>
        <v>5.6</v>
      </c>
      <c r="G155" s="26">
        <f>Tabuľka132[[#This Row],[Bežná cena v € s DPH]]-Tabuľka132[[#This Row],[Bežná cena v € bez DPH]]</f>
        <v>0.5600000000000005</v>
      </c>
      <c r="H155" s="5">
        <v>6.16</v>
      </c>
      <c r="I155" s="15"/>
      <c r="J155" s="4">
        <f t="shared" si="43"/>
        <v>0</v>
      </c>
      <c r="K155" s="5">
        <f t="shared" si="44"/>
        <v>0</v>
      </c>
    </row>
    <row r="156" spans="1:11" ht="16.899999999999999" customHeight="1" x14ac:dyDescent="0.25">
      <c r="A156" s="47" t="s">
        <v>45</v>
      </c>
      <c r="B156" s="6" t="s">
        <v>5</v>
      </c>
      <c r="C156" s="6" t="s">
        <v>81</v>
      </c>
      <c r="D156" s="23" t="s">
        <v>44</v>
      </c>
      <c r="E156" s="32" t="s">
        <v>132</v>
      </c>
      <c r="F156" s="4">
        <f>H156/1.1</f>
        <v>8</v>
      </c>
      <c r="G156" s="26">
        <f>Tabuľka132[[#This Row],[Bežná cena v € s DPH]]-Tabuľka132[[#This Row],[Bežná cena v € bez DPH]]</f>
        <v>0.80000000000000071</v>
      </c>
      <c r="H156" s="5">
        <v>8.8000000000000007</v>
      </c>
      <c r="I156" s="15"/>
      <c r="J156" s="4">
        <f t="shared" ref="J156:J160" si="48">I156*F156</f>
        <v>0</v>
      </c>
      <c r="K156" s="5">
        <f t="shared" ref="K156:K160" si="49">H156*I156</f>
        <v>0</v>
      </c>
    </row>
    <row r="157" spans="1:11" ht="18.600000000000001" customHeight="1" x14ac:dyDescent="0.25">
      <c r="A157" s="47" t="s">
        <v>45</v>
      </c>
      <c r="B157" s="6" t="s">
        <v>5</v>
      </c>
      <c r="C157" s="6" t="s">
        <v>82</v>
      </c>
      <c r="D157" s="23" t="s">
        <v>44</v>
      </c>
      <c r="E157" s="29" t="s">
        <v>107</v>
      </c>
      <c r="F157" s="4">
        <f>H157/1.1</f>
        <v>8</v>
      </c>
      <c r="G157" s="26">
        <f>Tabuľka132[[#This Row],[Bežná cena v € s DPH]]-Tabuľka132[[#This Row],[Bežná cena v € bez DPH]]</f>
        <v>0.80000000000000071</v>
      </c>
      <c r="H157" s="5">
        <v>8.8000000000000007</v>
      </c>
      <c r="I157" s="15"/>
      <c r="J157" s="4">
        <f t="shared" si="48"/>
        <v>0</v>
      </c>
      <c r="K157" s="5">
        <f t="shared" si="49"/>
        <v>0</v>
      </c>
    </row>
    <row r="158" spans="1:11" ht="15.6" customHeight="1" x14ac:dyDescent="0.25">
      <c r="A158" s="47" t="s">
        <v>45</v>
      </c>
      <c r="B158" s="6" t="s">
        <v>120</v>
      </c>
      <c r="C158" s="6" t="s">
        <v>200</v>
      </c>
      <c r="D158" s="23" t="s">
        <v>115</v>
      </c>
      <c r="E158" s="39"/>
      <c r="F158" s="4">
        <f>H158/1.2</f>
        <v>13.3</v>
      </c>
      <c r="G158" s="21">
        <f>Tabuľka132[[#This Row],[Bežná cena v € s DPH]]-Tabuľka132[[#This Row],[Bežná cena v € bez DPH]]</f>
        <v>2.66</v>
      </c>
      <c r="H158" s="22">
        <v>15.96</v>
      </c>
      <c r="I158" s="15"/>
      <c r="J158" s="4">
        <f t="shared" ref="J158" si="50">I158*F158</f>
        <v>0</v>
      </c>
      <c r="K158" s="5">
        <f t="shared" ref="K158" si="51">H158*I158</f>
        <v>0</v>
      </c>
    </row>
    <row r="159" spans="1:11" ht="16.899999999999999" customHeight="1" x14ac:dyDescent="0.25">
      <c r="A159" s="47" t="s">
        <v>45</v>
      </c>
      <c r="B159" s="6" t="s">
        <v>5</v>
      </c>
      <c r="C159" s="6" t="s">
        <v>110</v>
      </c>
      <c r="D159" s="23" t="s">
        <v>44</v>
      </c>
      <c r="E159" s="7" t="s">
        <v>107</v>
      </c>
      <c r="F159" s="4">
        <f>H159/1.1</f>
        <v>5.6</v>
      </c>
      <c r="G159" s="26">
        <f>Tabuľka132[[#This Row],[Bežná cena v € s DPH]]-Tabuľka132[[#This Row],[Bežná cena v € bez DPH]]</f>
        <v>0.5600000000000005</v>
      </c>
      <c r="H159" s="5">
        <v>6.16</v>
      </c>
      <c r="I159" s="15"/>
      <c r="J159" s="4">
        <f t="shared" si="48"/>
        <v>0</v>
      </c>
      <c r="K159" s="5">
        <f t="shared" si="49"/>
        <v>0</v>
      </c>
    </row>
    <row r="160" spans="1:11" ht="16.149999999999999" customHeight="1" x14ac:dyDescent="0.25">
      <c r="A160" s="47" t="s">
        <v>45</v>
      </c>
      <c r="B160" s="6" t="s">
        <v>5</v>
      </c>
      <c r="C160" s="6" t="s">
        <v>109</v>
      </c>
      <c r="D160" s="23" t="s">
        <v>44</v>
      </c>
      <c r="E160" s="29" t="s">
        <v>107</v>
      </c>
      <c r="F160" s="4">
        <f>H160/1.1</f>
        <v>5.6</v>
      </c>
      <c r="G160" s="26">
        <f>Tabuľka132[[#This Row],[Bežná cena v € s DPH]]-Tabuľka132[[#This Row],[Bežná cena v € bez DPH]]</f>
        <v>0.5600000000000005</v>
      </c>
      <c r="H160" s="5">
        <v>6.16</v>
      </c>
      <c r="I160" s="15"/>
      <c r="J160" s="4">
        <f t="shared" si="48"/>
        <v>0</v>
      </c>
      <c r="K160" s="5">
        <f t="shared" si="49"/>
        <v>0</v>
      </c>
    </row>
    <row r="161" spans="1:11" ht="14.45" customHeight="1" x14ac:dyDescent="0.25">
      <c r="A161" s="47" t="s">
        <v>45</v>
      </c>
      <c r="B161" s="6" t="s">
        <v>120</v>
      </c>
      <c r="C161" s="6" t="s">
        <v>201</v>
      </c>
      <c r="D161" s="23" t="s">
        <v>115</v>
      </c>
      <c r="E161" s="39"/>
      <c r="F161" s="4">
        <f>H161/1.2</f>
        <v>13.3</v>
      </c>
      <c r="G161" s="21">
        <f>Tabuľka132[[#This Row],[Bežná cena v € s DPH]]-Tabuľka132[[#This Row],[Bežná cena v € bez DPH]]</f>
        <v>2.66</v>
      </c>
      <c r="H161" s="22">
        <v>15.96</v>
      </c>
      <c r="I161" s="15"/>
      <c r="J161" s="4">
        <f>I161*F161</f>
        <v>0</v>
      </c>
      <c r="K161" s="5">
        <f>H161*I161</f>
        <v>0</v>
      </c>
    </row>
    <row r="162" spans="1:11" x14ac:dyDescent="0.25">
      <c r="A162" s="47" t="s">
        <v>45</v>
      </c>
      <c r="B162" s="6" t="s">
        <v>5</v>
      </c>
      <c r="C162" s="6" t="s">
        <v>208</v>
      </c>
      <c r="D162" s="23" t="s">
        <v>166</v>
      </c>
      <c r="E162" s="29" t="s">
        <v>107</v>
      </c>
      <c r="F162" s="4">
        <f>H162/1.1</f>
        <v>3.5999999999999996</v>
      </c>
      <c r="G162" s="26">
        <f>Tabuľka132[[#This Row],[Bežná cena v € s DPH]]-Tabuľka132[[#This Row],[Bežná cena v € bez DPH]]</f>
        <v>0.36000000000000032</v>
      </c>
      <c r="H162" s="5">
        <v>3.96</v>
      </c>
      <c r="I162" s="15"/>
      <c r="J162" s="4">
        <f>I162*F162</f>
        <v>0</v>
      </c>
      <c r="K162" s="5">
        <f>H162*I162</f>
        <v>0</v>
      </c>
    </row>
    <row r="163" spans="1:11" ht="23.25" x14ac:dyDescent="0.25">
      <c r="A163" s="9"/>
      <c r="B163" s="10"/>
      <c r="C163" s="10"/>
      <c r="D163" s="10"/>
      <c r="E163" s="11"/>
      <c r="F163" s="17"/>
      <c r="G163" s="17"/>
      <c r="H163" s="18"/>
      <c r="I163" s="10"/>
      <c r="J163" s="19">
        <f>SUBTOTAL(109,Tabuľka132[BEŽNÁ SPOLU  cena 
v € bez DPH])</f>
        <v>0</v>
      </c>
      <c r="K163" s="20">
        <f>SUBTOTAL(109,Tabuľka132[BEŽNÁ SPOLU cena 
v € s DPH])</f>
        <v>0</v>
      </c>
    </row>
    <row r="165" spans="1:11" ht="17.45" customHeight="1" x14ac:dyDescent="0.25">
      <c r="A165" s="37" t="s">
        <v>202</v>
      </c>
      <c r="B165" s="37"/>
      <c r="C165" s="37"/>
      <c r="D165" s="37"/>
      <c r="E165" s="38"/>
    </row>
    <row r="175" spans="1:11" x14ac:dyDescent="0.25">
      <c r="C175" s="36"/>
    </row>
  </sheetData>
  <sheetProtection algorithmName="SHA-512" hashValue="rPzkmkJy+GiZIVxI3/0sK5+TEEvAKMMOHfNRj8hSmeZjiVYelntQbGMT3lgOkrvAiMYm1p5rH8QngJpK6hqJGw==" saltValue="FeN5NwStyZO+fZSZHwq8Yw==" spinCount="100000" sheet="1" formatCells="0" formatColumns="0" formatRows="0" insertColumns="0" insertRows="0" insertHyperlinks="0" deleteColumns="0" deleteRows="0" selectLockedCells="1" sort="0" autoFilter="0" pivotTables="0"/>
  <mergeCells count="14">
    <mergeCell ref="A12:E12"/>
    <mergeCell ref="J10:K10"/>
    <mergeCell ref="A6:C6"/>
    <mergeCell ref="D6:E6"/>
    <mergeCell ref="A7:C7"/>
    <mergeCell ref="D7:E7"/>
    <mergeCell ref="A8:E8"/>
    <mergeCell ref="F12:J12"/>
    <mergeCell ref="A10:G10"/>
    <mergeCell ref="A1:E1"/>
    <mergeCell ref="A2:E2"/>
    <mergeCell ref="A4:E4"/>
    <mergeCell ref="A5:C5"/>
    <mergeCell ref="D5:E5"/>
  </mergeCells>
  <phoneticPr fontId="21" type="noConversion"/>
  <hyperlinks>
    <hyperlink ref="J10:K10" r:id="rId1" display="OBJEDNAŤ" xr:uid="{0A4A5F51-AC82-44C0-B5E5-5FE5CB1866BC}"/>
  </hyperlinks>
  <pageMargins left="0" right="0.23622047244094491" top="0.74803149606299213" bottom="0.74803149606299213" header="0.31496062992125984" footer="0.31496062992125984"/>
  <pageSetup paperSize="9" scale="59" fitToHeight="0" orientation="landscape" r:id="rId2"/>
  <headerFooter>
    <oddHeader>&amp;C&amp;K00-016PONUKOVÝ LIST VYDAVATEĽSTVA AITEC
pre verejné obstarávanie škôl s príspevkom MŠVVaM SR, šk. rok 2024/2025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24-25 BC</vt:lpstr>
      <vt:lpstr>'Ponukový list 24-25 BC'!Názvy_tlače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AITEC – Klaudia Adamcová</cp:lastModifiedBy>
  <cp:lastPrinted>2023-05-26T10:58:10Z</cp:lastPrinted>
  <dcterms:created xsi:type="dcterms:W3CDTF">2020-06-18T12:08:08Z</dcterms:created>
  <dcterms:modified xsi:type="dcterms:W3CDTF">2024-06-20T14:31:11Z</dcterms:modified>
</cp:coreProperties>
</file>